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объектам)'!$A$1:$F$425</definedName>
  </definedNames>
  <calcPr calcId="144525"/>
</workbook>
</file>

<file path=xl/calcChain.xml><?xml version="1.0" encoding="utf-8"?>
<calcChain xmlns="http://schemas.openxmlformats.org/spreadsheetml/2006/main">
  <c r="F145" i="2" l="1"/>
  <c r="F108" i="2"/>
  <c r="F17" i="2"/>
  <c r="F284" i="2"/>
  <c r="F283" i="2" s="1"/>
  <c r="F282" i="2" s="1"/>
  <c r="F296" i="2" l="1"/>
  <c r="F395" i="2"/>
  <c r="F393" i="2"/>
  <c r="F416" i="2"/>
  <c r="F401" i="2"/>
  <c r="F143" i="2"/>
  <c r="F111" i="2"/>
  <c r="F60" i="2"/>
  <c r="F41" i="2"/>
  <c r="F48" i="2"/>
  <c r="F36" i="2"/>
  <c r="F226" i="2"/>
  <c r="F222" i="2"/>
  <c r="F205" i="2"/>
  <c r="F194" i="2"/>
  <c r="F184" i="2"/>
  <c r="F269" i="2"/>
  <c r="F261" i="2"/>
  <c r="F256" i="2"/>
  <c r="F300" i="2"/>
  <c r="F294" i="2"/>
  <c r="F403" i="2"/>
  <c r="F399" i="2"/>
  <c r="F389" i="2"/>
  <c r="F391" i="2"/>
  <c r="F131" i="2"/>
  <c r="F56" i="2"/>
  <c r="F58" i="2"/>
  <c r="F26" i="2"/>
  <c r="F24" i="2"/>
  <c r="F15" i="2"/>
  <c r="F220" i="2"/>
  <c r="F211" i="2"/>
  <c r="F263" i="2"/>
  <c r="F427" i="2"/>
  <c r="F425" i="2"/>
  <c r="F64" i="2" l="1"/>
  <c r="F63" i="2" s="1"/>
  <c r="F370" i="2"/>
  <c r="F365" i="2"/>
  <c r="F364" i="2" s="1"/>
  <c r="F361" i="2"/>
  <c r="F381" i="2"/>
  <c r="F376" i="2"/>
  <c r="F374" i="2"/>
  <c r="F53" i="2"/>
  <c r="F343" i="2" l="1"/>
  <c r="F342" i="2" s="1"/>
  <c r="F341" i="2" s="1"/>
  <c r="F268" i="2"/>
  <c r="F267" i="2" s="1"/>
  <c r="F74" i="2" l="1"/>
  <c r="F71" i="2"/>
  <c r="F38" i="2"/>
  <c r="F338" i="2"/>
  <c r="F337" i="2" s="1"/>
  <c r="F333" i="2"/>
  <c r="F332" i="2" s="1"/>
  <c r="F321" i="2"/>
  <c r="F319" i="2"/>
  <c r="F317" i="2"/>
  <c r="F265" i="2"/>
  <c r="F20" i="2"/>
  <c r="F387" i="2"/>
  <c r="F167" i="2"/>
  <c r="F164" i="2"/>
  <c r="F68" i="2"/>
  <c r="F51" i="2"/>
  <c r="F33" i="2"/>
  <c r="F330" i="2"/>
  <c r="F306" i="2"/>
  <c r="F405" i="2"/>
  <c r="F397" i="2"/>
  <c r="F385" i="2"/>
  <c r="F409" i="2"/>
  <c r="F408" i="2" s="1"/>
  <c r="F372" i="2"/>
  <c r="F412" i="2"/>
  <c r="F411" i="2" s="1"/>
  <c r="F368" i="2"/>
  <c r="F357" i="2"/>
  <c r="F418" i="2"/>
  <c r="F367" i="2" l="1"/>
  <c r="F360" i="2" s="1"/>
  <c r="F415" i="2"/>
  <c r="F414" i="2" s="1"/>
  <c r="F356" i="2"/>
  <c r="F355" i="2" s="1"/>
  <c r="F407" i="2"/>
  <c r="F316" i="2"/>
  <c r="F354" i="2" l="1"/>
  <c r="F310" i="2"/>
  <c r="F166" i="2"/>
  <c r="F162" i="2"/>
  <c r="F91" i="2"/>
  <c r="F90" i="2" s="1"/>
  <c r="F88" i="2"/>
  <c r="F87" i="2" s="1"/>
  <c r="F85" i="2"/>
  <c r="F84" i="2" s="1"/>
  <c r="F81" i="2"/>
  <c r="F80" i="2" s="1"/>
  <c r="F78" i="2"/>
  <c r="F77" i="2" s="1"/>
  <c r="F147" i="2"/>
  <c r="F139" i="2"/>
  <c r="F135" i="2"/>
  <c r="F134" i="2" s="1"/>
  <c r="F133" i="2" s="1"/>
  <c r="F127" i="2"/>
  <c r="F123" i="2"/>
  <c r="F118" i="2"/>
  <c r="F117" i="2" s="1"/>
  <c r="F114" i="2"/>
  <c r="F113" i="2" s="1"/>
  <c r="F105" i="2"/>
  <c r="F104" i="2" s="1"/>
  <c r="F99" i="2"/>
  <c r="F98" i="2" s="1"/>
  <c r="F157" i="2"/>
  <c r="F156" i="2" s="1"/>
  <c r="F153" i="2"/>
  <c r="F152" i="2" s="1"/>
  <c r="F73" i="2"/>
  <c r="F70" i="2"/>
  <c r="F67" i="2"/>
  <c r="F44" i="2"/>
  <c r="F29" i="2"/>
  <c r="F10" i="2"/>
  <c r="F9" i="2" s="1"/>
  <c r="F94" i="2"/>
  <c r="F93" i="2" s="1"/>
  <c r="F138" i="2" l="1"/>
  <c r="F137" i="2" s="1"/>
  <c r="F28" i="2"/>
  <c r="F8" i="2" s="1"/>
  <c r="F122" i="2"/>
  <c r="F116" i="2" s="1"/>
  <c r="F97" i="2"/>
  <c r="F76" i="2"/>
  <c r="F161" i="2"/>
  <c r="F160" i="2" s="1"/>
  <c r="F151" i="2"/>
  <c r="F7" i="2" l="1"/>
  <c r="F242" i="2"/>
  <c r="F241" i="2" s="1"/>
  <c r="F238" i="2"/>
  <c r="F237" i="2" s="1"/>
  <c r="F233" i="2"/>
  <c r="F232" i="2" s="1"/>
  <c r="F228" i="2"/>
  <c r="F225" i="2" s="1"/>
  <c r="F216" i="2"/>
  <c r="F215" i="2" s="1"/>
  <c r="F209" i="2"/>
  <c r="F207" i="2"/>
  <c r="F201" i="2"/>
  <c r="F197" i="2"/>
  <c r="F196" i="2" s="1"/>
  <c r="F192" i="2"/>
  <c r="F188" i="2"/>
  <c r="F181" i="2"/>
  <c r="F180" i="2" s="1"/>
  <c r="F176" i="2"/>
  <c r="F172" i="2"/>
  <c r="F171" i="2" l="1"/>
  <c r="F170" i="2" s="1"/>
  <c r="F200" i="2"/>
  <c r="F199" i="2" s="1"/>
  <c r="F214" i="2"/>
  <c r="F187" i="2"/>
  <c r="F186" i="2" s="1"/>
  <c r="F224" i="2"/>
  <c r="F169" i="2" l="1"/>
  <c r="F329" i="2"/>
  <c r="F327" i="2"/>
  <c r="F326" i="2" s="1"/>
  <c r="F289" i="2"/>
  <c r="F288" i="2" s="1"/>
  <c r="F324" i="2"/>
  <c r="F323" i="2" s="1"/>
  <c r="F280" i="2"/>
  <c r="F278" i="2"/>
  <c r="F275" i="2"/>
  <c r="F274" i="2" s="1"/>
  <c r="F251" i="2"/>
  <c r="F250" i="2" s="1"/>
  <c r="F249" i="2" s="1"/>
  <c r="F247" i="2"/>
  <c r="F246" i="2" s="1"/>
  <c r="F245" i="2" s="1"/>
  <c r="F351" i="2"/>
  <c r="F350" i="2" s="1"/>
  <c r="F348" i="2"/>
  <c r="F347" i="2" s="1"/>
  <c r="F423" i="2"/>
  <c r="F422" i="2" s="1"/>
  <c r="F421" i="2" s="1"/>
  <c r="F258" i="2"/>
  <c r="F255" i="2" s="1"/>
  <c r="F302" i="2"/>
  <c r="F299" i="2" s="1"/>
  <c r="F293" i="2"/>
  <c r="F254" i="2" l="1"/>
  <c r="F244" i="2" s="1"/>
  <c r="F345" i="2"/>
  <c r="F286" i="2"/>
  <c r="F287" i="2"/>
  <c r="F277" i="2"/>
  <c r="F273" i="2" l="1"/>
  <c r="F272" i="2" s="1"/>
  <c r="F313" i="2" l="1"/>
  <c r="F309" i="2" s="1"/>
  <c r="F292" i="2" s="1"/>
  <c r="F291" i="2" l="1"/>
  <c r="F6" i="2" l="1"/>
</calcChain>
</file>

<file path=xl/sharedStrings.xml><?xml version="1.0" encoding="utf-8"?>
<sst xmlns="http://schemas.openxmlformats.org/spreadsheetml/2006/main" count="1271" uniqueCount="457">
  <si>
    <t>Рз</t>
  </si>
  <si>
    <t>Пр</t>
  </si>
  <si>
    <t>ЦСР</t>
  </si>
  <si>
    <t>ВР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</si>
  <si>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</si>
  <si>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</si>
  <si>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</si>
  <si>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</si>
  <si>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</si>
  <si>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</si>
  <si>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</si>
  <si>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</si>
  <si>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</si>
  <si>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Расходы на обеспечение деятельности председателя контрольно-счетной комиссии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</si>
  <si>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</si>
  <si>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</si>
  <si>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</si>
  <si>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</si>
  <si>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</si>
  <si>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</si>
  <si>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</si>
  <si>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</si>
  <si>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</si>
  <si>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</si>
  <si>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</si>
  <si>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</si>
  <si>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</si>
  <si>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</si>
  <si>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</si>
  <si>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</si>
  <si>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</si>
  <si>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</si>
  <si>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</si>
  <si>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</si>
  <si>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</si>
  <si>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</si>
  <si>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</si>
  <si>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</si>
  <si>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</si>
  <si>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</si>
  <si>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</si>
  <si>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</si>
  <si>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</si>
  <si>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</si>
  <si>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</si>
  <si>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</si>
  <si>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</si>
  <si>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</si>
  <si>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</si>
  <si>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 расходам органов местного самоуправления Каменского муниципального района</t>
  </si>
  <si>
    <t>9910080350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</si>
  <si>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</si>
  <si>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</si>
  <si>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</si>
  <si>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</si>
  <si>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</si>
  <si>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</si>
  <si>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</si>
  <si>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</si>
  <si>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</si>
  <si>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</si>
  <si>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0320000000</t>
  </si>
  <si>
    <t>Основное мероприятие "Обеспечение проведения противоэпизоотических мероприятий"</t>
  </si>
  <si>
    <t>0320100000</t>
  </si>
  <si>
    <t>0340000000</t>
  </si>
  <si>
    <t>Основное мероприятие "Обеспечение деятельности МКУ "ИКЦ"</t>
  </si>
  <si>
    <t>0340100000</t>
  </si>
  <si>
    <t>0340100590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</si>
  <si>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</si>
  <si>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</si>
  <si>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</si>
  <si>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</si>
  <si>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</si>
  <si>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</si>
  <si>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</si>
  <si>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</si>
  <si>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</si>
  <si>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</si>
  <si>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</si>
  <si>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</si>
  <si>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</si>
  <si>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</si>
  <si>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</si>
  <si>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</si>
  <si>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</si>
  <si>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</si>
  <si>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</si>
  <si>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</si>
  <si>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</si>
  <si>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</si>
  <si>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</si>
  <si>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</si>
  <si>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</si>
  <si>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</si>
  <si>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</si>
  <si>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</si>
  <si>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07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</si>
  <si>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</si>
  <si>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</si>
  <si>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</si>
  <si>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</si>
  <si>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</si>
  <si>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</si>
  <si>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</si>
  <si>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</si>
  <si>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</si>
  <si>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</si>
  <si>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</si>
  <si>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</si>
  <si>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</si>
  <si>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</si>
  <si>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</si>
  <si>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</si>
  <si>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</si>
  <si>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</si>
  <si>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08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</si>
  <si>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</si>
  <si>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</si>
  <si>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</si>
  <si>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</si>
  <si>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</si>
  <si>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</si>
  <si>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</si>
  <si>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</si>
  <si>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</si>
  <si>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</si>
  <si>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</si>
  <si>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</si>
  <si>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</si>
  <si>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</si>
  <si>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</si>
  <si>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</si>
  <si>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</si>
  <si>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</si>
  <si>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</si>
  <si>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</si>
  <si>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</si>
  <si>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</si>
  <si>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</si>
  <si>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</si>
  <si>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</si>
  <si>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</si>
  <si>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</si>
  <si>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</si>
  <si>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</si>
  <si>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</si>
  <si>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</si>
  <si>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</si>
  <si>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</si>
  <si>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</si>
  <si>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</si>
  <si>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</si>
  <si>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</si>
  <si>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</si>
  <si>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</si>
  <si>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</si>
  <si>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</si>
  <si>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12</t>
  </si>
  <si>
    <t>10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</si>
  <si>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</si>
  <si>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</si>
  <si>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</si>
  <si>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</si>
  <si>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</si>
  <si>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</si>
  <si>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</si>
  <si>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</si>
  <si>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</si>
  <si>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</si>
  <si>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</si>
  <si>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</si>
  <si>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</si>
  <si>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</si>
  <si>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</si>
  <si>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</si>
  <si>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</si>
  <si>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</si>
  <si>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</si>
  <si>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</si>
  <si>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</si>
  <si>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</si>
  <si>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</si>
  <si>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</si>
  <si>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</si>
  <si>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</si>
  <si>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</si>
  <si>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</si>
  <si>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</si>
  <si>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</si>
  <si>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</si>
  <si>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</si>
  <si>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</si>
  <si>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</si>
  <si>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</si>
  <si>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</si>
  <si>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</si>
  <si>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</si>
  <si>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</si>
  <si>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</si>
  <si>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</si>
  <si>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</si>
  <si>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</si>
  <si>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</si>
  <si>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</si>
  <si>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</si>
  <si>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</si>
  <si>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</si>
  <si>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</si>
  <si>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</si>
  <si>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</si>
  <si>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</si>
  <si>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</si>
  <si>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</si>
  <si>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</si>
  <si>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</si>
  <si>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</si>
  <si>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</si>
  <si>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</si>
  <si>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</si>
  <si>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</si>
  <si>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</si>
  <si>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</si>
  <si>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</si>
  <si>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</si>
  <si>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</si>
  <si>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</si>
  <si>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</si>
  <si>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</si>
  <si>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</si>
  <si>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</si>
  <si>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</si>
  <si>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</si>
  <si>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</si>
  <si>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</si>
  <si>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</si>
  <si>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</si>
  <si>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</si>
  <si>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</si>
  <si>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</si>
  <si>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</si>
  <si>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</si>
  <si>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</si>
  <si>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</si>
  <si>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</si>
  <si>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</si>
  <si>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</si>
  <si>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</si>
  <si>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</si>
  <si>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</si>
  <si>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</si>
  <si>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</si>
  <si>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</si>
  <si>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</si>
  <si>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</si>
  <si>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</si>
  <si>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</si>
  <si>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</si>
  <si>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11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</si>
  <si>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</si>
  <si>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</si>
  <si>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</si>
  <si>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</si>
  <si>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</si>
  <si>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</si>
  <si>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</si>
  <si>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</si>
  <si>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</si>
  <si>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</si>
  <si>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</si>
  <si>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</si>
  <si>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</si>
  <si>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</si>
  <si>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</si>
  <si>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</si>
  <si>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</si>
  <si>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</si>
  <si>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</si>
  <si>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</si>
  <si>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</si>
  <si>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</si>
  <si>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</si>
  <si>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</si>
  <si>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Зарезервированные средства в связи с особенностями исполнения бюджета</t>
  </si>
  <si>
    <t>081 04 80100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</si>
  <si>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</si>
  <si>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</si>
  <si>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</si>
  <si>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</si>
  <si>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</si>
  <si>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</si>
  <si>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</si>
  <si>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</si>
  <si>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</si>
  <si>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</si>
  <si>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</si>
  <si>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</si>
  <si>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</si>
  <si>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</si>
  <si>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</si>
  <si>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Иные межбюджетные трансферты на софинансирование расходных обязательств, возникающих при выполнении полномочий в сфере модернизации уличного освещения Межбюджетные трансферты)</t>
  </si>
  <si>
    <t>08204S8140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</si>
  <si>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</si>
  <si>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</si>
  <si>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</si>
  <si>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</si>
  <si>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</si>
  <si>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</si>
  <si>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</si>
  <si>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</si>
  <si>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Софинансирование мероприятий по созданию объектов муниципальной собственности</t>
  </si>
  <si>
    <t>08204S8100</t>
  </si>
  <si>
    <t>Перечисления другим бюджетам бюджетной системы Российской Федерации (Субсидии, субвенции, дотации)</t>
  </si>
  <si>
    <t>14</t>
  </si>
  <si>
    <t>Основное мероприятие "Выравнивание бюджетной обеспеченности"</t>
  </si>
  <si>
    <t>0820100000</t>
  </si>
  <si>
    <t>Финансовая поддержка поселений в части обеспечения сбалансированности бюджетов поселений</t>
  </si>
  <si>
    <t>08202S8042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</si>
  <si>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</si>
  <si>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</si>
  <si>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</si>
  <si>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</si>
  <si>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</si>
  <si>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</si>
  <si>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</si>
  <si>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</si>
  <si>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</si>
  <si>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800</t>
  </si>
  <si>
    <t>500</t>
  </si>
  <si>
    <t>2023 год</t>
  </si>
  <si>
    <t xml:space="preserve"> сумма тыс. рублей</t>
  </si>
  <si>
    <t>0320178450</t>
  </si>
  <si>
    <t>03501S9260</t>
  </si>
  <si>
    <t>0710000000</t>
  </si>
  <si>
    <t>02201L5580</t>
  </si>
  <si>
    <t>Предоставление субсидий бюджетным, автономным учреждениям и иным некоммерческим организациям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</si>
  <si>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</si>
  <si>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</si>
  <si>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</si>
  <si>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</si>
  <si>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</si>
  <si>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</si>
  <si>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Поддержка социально ориентированных некоммерческих организаций</t>
  </si>
  <si>
    <t xml:space="preserve"> Предоставление субсидий бюджетным, автономным учреждениям и иным некоммерческим организациям</t>
  </si>
  <si>
    <t>0620000000</t>
  </si>
  <si>
    <t>0620100000</t>
  </si>
  <si>
    <t>0620180780</t>
  </si>
  <si>
    <t>Софинансирование мероприятия по обеспечению учащихся общеобразовательными учреждениями молочной продукцией</t>
  </si>
  <si>
    <t>01102S8130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</si>
  <si>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</si>
  <si>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</si>
  <si>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</si>
  <si>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</si>
  <si>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0820178050</t>
  </si>
  <si>
    <t>0820188050</t>
  </si>
  <si>
    <t>Основное мероприятие "Поддержка мер по обеспечению сбалансированности местных бюджетов"</t>
  </si>
  <si>
    <t>0820200000</t>
  </si>
  <si>
    <t>Подпрограмма "Информационное обеспечение агропромышленного комплекса, предприятий различных форм собственности. малых форм хозяйствования и населения Каменского муниципального района"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</si>
  <si>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</si>
  <si>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</si>
  <si>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</si>
  <si>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</si>
  <si>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Муниципальная программа Каменского муниципального района "Развитие образования"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</si>
  <si>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</si>
  <si>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</si>
  <si>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</si>
  <si>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</si>
  <si>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</si>
  <si>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</si>
  <si>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</si>
  <si>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</si>
  <si>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 xml:space="preserve">Мероприятия в области физической культуры 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</si>
  <si>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</si>
  <si>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Основное мероприятие "Совершенствование управления муниципальной собственностью"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</si>
  <si>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</si>
  <si>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</si>
  <si>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</si>
  <si>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</si>
  <si>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главы администрации"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</si>
  <si>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</si>
  <si>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</si>
  <si>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 xml:space="preserve"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 </t>
  </si>
  <si>
    <t>Межбюджетные трансферты по переданным полномочиям по образованию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</si>
  <si>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</si>
  <si>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</si>
  <si>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</si>
  <si>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Мероприятия в области социальной политики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</si>
  <si>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</si>
  <si>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</si>
  <si>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9920082240</t>
  </si>
  <si>
    <t>Мероприятия по временному социально-бытовому обустройству лиц. вынужденно покинувших территорию соседних государств</t>
  </si>
  <si>
    <t>9920056940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</si>
  <si>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</si>
  <si>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Софинансирование расходов муниципальных образований на приобретение специализированной техники</t>
  </si>
  <si>
    <t>03501S8620</t>
  </si>
  <si>
    <t>023А255190</t>
  </si>
  <si>
    <t>Государственная поддержка отрасли культуры</t>
  </si>
  <si>
    <t>Оплата социально-значимых расходов за счет резервного фонда правительства области</t>
  </si>
  <si>
    <t>0240120540</t>
  </si>
  <si>
    <t>0110120540</t>
  </si>
  <si>
    <t>Мероприятия по ремонту объектов теплоэнергетического хозяйства муниципальных образований, к очередному зимнему отопительному периоду</t>
  </si>
  <si>
    <t>01101S8750</t>
  </si>
  <si>
    <t>01101S9120</t>
  </si>
  <si>
    <t>01102S9120</t>
  </si>
  <si>
    <t>Софинансирование мероприятий по развитию сети общеобразовательных организаций</t>
  </si>
  <si>
    <t>01102S8810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</si>
  <si>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</si>
  <si>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01402S9230</t>
  </si>
  <si>
    <t>Оплата социально-значимых мероприятий за счет резервного фонда правительства области</t>
  </si>
  <si>
    <t>Создание резерва ГСМ в пожароопасный период</t>
  </si>
  <si>
    <t>0820420540</t>
  </si>
  <si>
    <t>0820420570</t>
  </si>
  <si>
    <t>Софинансирование приоритетных социально-значимых расходов</t>
  </si>
  <si>
    <t>Поощрение за участие в смотре художественной самодеятельности по учреждениям клубного типа</t>
  </si>
  <si>
    <t>0820480570</t>
  </si>
  <si>
    <t>0820488460</t>
  </si>
  <si>
    <t>0610155490</t>
  </si>
  <si>
    <t>Поощрение за достижение показателей для оценки эффективности деятельности исполнительных органов власти</t>
  </si>
  <si>
    <t>0610255490</t>
  </si>
  <si>
    <t>0350170100</t>
  </si>
  <si>
    <t>Компенсация дополнительных расходов, возникших в результате решений, принятых органами власти другого уровня</t>
  </si>
  <si>
    <t>Капитальные вложения в объекты государственной (муниципальной) собственности</t>
  </si>
  <si>
    <t>0350180160</t>
  </si>
  <si>
    <t>Приобретение квартир в муниципальную собственность</t>
  </si>
  <si>
    <t>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</t>
  </si>
  <si>
    <t xml:space="preserve"> Межбюджетные трансферты </t>
  </si>
  <si>
    <t>0210178270</t>
  </si>
  <si>
    <t>Поощрение Каменского муниципального района за наращивание налогового потенциала</t>
  </si>
  <si>
    <t>0220178270</t>
  </si>
  <si>
    <t>0230178270</t>
  </si>
  <si>
    <t>0240170100</t>
  </si>
  <si>
    <t>Компенсации дополнительных расходов, возникщих в результате решений, принятых органами власти другого уровня</t>
  </si>
  <si>
    <t>0250155490</t>
  </si>
  <si>
    <t>0110178270</t>
  </si>
  <si>
    <t>0110270100</t>
  </si>
  <si>
    <t xml:space="preserve">Компенсация дополнительных расходов, возникших в результате решений, принятых органами власти другого уровня </t>
  </si>
  <si>
    <t>0110278270</t>
  </si>
  <si>
    <t>01102S9380</t>
  </si>
  <si>
    <t>Приведение территорий образовательных организаций к нормативным требованиям</t>
  </si>
  <si>
    <t>0130170100</t>
  </si>
  <si>
    <t>0130178270</t>
  </si>
  <si>
    <t xml:space="preserve">Компенсация дополнительных расходов, возникших в результате решений. принятых органами власти другого уровня </t>
  </si>
  <si>
    <t>0170155490</t>
  </si>
  <si>
    <t>0820488450</t>
  </si>
  <si>
    <t>Поощрение победителей районного смотра-конкурса "Лучшее учреждение культуры"</t>
  </si>
  <si>
    <t>0840155490</t>
  </si>
  <si>
    <t>0820470100</t>
  </si>
  <si>
    <t>Межбюджетные трансферты, передаваемые бюджетам для компенсациидополнитель</t>
  </si>
  <si>
    <t>0820478270</t>
  </si>
  <si>
    <t>Подпрограмма "Развитие торговли"</t>
  </si>
  <si>
    <t>Основное мероприятие "Организация торгового обслуживания жителей отдаленных и малонаселенных пунктов"</t>
  </si>
  <si>
    <t>0420000000</t>
  </si>
  <si>
    <t>0420500000</t>
  </si>
  <si>
    <t>04205S8340</t>
  </si>
  <si>
    <t>0170178270</t>
  </si>
  <si>
    <t xml:space="preserve">Распределение бюджетных ассигнований по целевым статьям (муниципальным программам Каменского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за 2023 год </t>
  </si>
  <si>
    <t>2</t>
  </si>
  <si>
    <t xml:space="preserve">Приложение 4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«Об исполнении районного бюджета за 2023 год»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</si>
</sst>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20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3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3" xfId="7" applyNumberFormat="1" applyProtection="1">
      <alignment horizontal="center"/>
    </xf>
    <xf numFmtId="1" fontId="2" fillId="0" borderId="4" xfId="9" applyNumberFormat="1" applyProtection="1">
      <alignment horizontal="center" vertical="top" shrinkToFit="1"/>
    </xf>
    <xf numFmtId="1" fontId="2" fillId="0" borderId="4" xfId="9" applyProtection="1">
      <alignment horizontal="center" vertical="top" shrinkToFit="1"/>
    </xf>
    <xf numFmtId="49" fontId="0" fillId="0" borderId="0" xfId="0" applyNumberFormat="1" applyProtection="1">
      <protection locked="0"/>
    </xf>
    <xf numFmtId="49" fontId="2" fillId="0" borderId="3" xfId="7" applyNumberFormat="1" applyProtection="1">
      <alignment horizontal="center"/>
    </xf>
    <xf numFmtId="49" fontId="2" fillId="0" borderId="4" xfId="9" applyNumberFormat="1" applyProtection="1">
      <alignment horizontal="center" vertical="top" shrinkToFit="1"/>
    </xf>
    <xf numFmtId="49" fontId="8" fillId="0" borderId="4" xfId="9" applyNumberFormat="1" applyFont="1" applyProtection="1">
      <alignment horizontal="center" vertical="top" shrinkToFit="1"/>
    </xf>
    <xf numFmtId="1" fontId="9" fillId="0" borderId="4" xfId="9" applyNumberFormat="1" applyFont="1" applyProtection="1">
      <alignment horizontal="center" vertical="top" shrinkToFit="1"/>
    </xf>
    <xf numFmtId="1" fontId="9" fillId="0" borderId="4" xfId="9" applyFont="1" applyProtection="1">
      <alignment horizontal="center" vertical="top" shrinkToFit="1"/>
    </xf>
    <xf numFmtId="49" fontId="9" fillId="0" borderId="4" xfId="9" applyNumberFormat="1" applyFont="1" applyProtection="1">
      <alignment horizontal="center" vertical="top" shrinkToFit="1"/>
    </xf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1" fontId="2" fillId="0" borderId="4" xfId="9" applyFill="1" applyProtection="1">
      <alignment horizontal="center" vertical="top" shrinkToFit="1"/>
    </xf>
    <xf numFmtId="1" fontId="2" fillId="0" borderId="4" xfId="9" applyNumberFormat="1" applyFill="1" applyProtection="1">
      <alignment horizontal="center" vertical="top" shrinkToFit="1"/>
    </xf>
    <xf numFmtId="1" fontId="11" fillId="0" borderId="4" xfId="9" applyNumberFormat="1" applyFont="1" applyProtection="1">
      <alignment horizontal="center" vertical="top" shrinkToFit="1"/>
    </xf>
    <xf numFmtId="1" fontId="11" fillId="0" borderId="4" xfId="9" applyFont="1" applyProtection="1">
      <alignment horizontal="center" vertical="top" shrinkToFit="1"/>
    </xf>
    <xf numFmtId="49" fontId="11" fillId="0" borderId="4" xfId="9" applyNumberFormat="1" applyFont="1" applyProtection="1">
      <alignment horizontal="center" vertical="top" shrinkToFi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49" fontId="13" fillId="0" borderId="6" xfId="9" applyNumberFormat="1" applyFont="1" applyBorder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1" fontId="12" fillId="0" borderId="8" xfId="9" applyFont="1" applyBorder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7" xfId="9" applyNumberFormat="1" applyFont="1" applyBorder="1" applyAlignment="1" applyProtection="1">
      <alignment horizontal="center" vertical="top" shrinkToFit="1"/>
    </xf>
    <xf numFmtId="1" fontId="12" fillId="0" borderId="7" xfId="9" applyFont="1" applyBorder="1" applyProtection="1">
      <alignment horizontal="center" vertical="top" shrinkToFit="1"/>
    </xf>
    <xf numFmtId="0" fontId="15" fillId="0" borderId="10" xfId="0" applyFont="1" applyBorder="1" applyAlignment="1">
      <alignment vertical="top" wrapText="1"/>
    </xf>
    <xf numFmtId="1" fontId="12" fillId="0" borderId="10" xfId="9" applyNumberFormat="1" applyFont="1" applyBorder="1" applyProtection="1">
      <alignment horizontal="center" vertical="top" shrinkToFit="1"/>
    </xf>
    <xf numFmtId="49" fontId="13" fillId="0" borderId="10" xfId="0" applyNumberFormat="1" applyFont="1" applyBorder="1" applyAlignment="1">
      <alignment horizontal="center" vertical="top" wrapText="1"/>
    </xf>
    <xf numFmtId="1" fontId="12" fillId="0" borderId="10" xfId="9" applyFont="1" applyBorder="1" applyProtection="1">
      <alignment horizontal="center" vertical="top" shrinkToFit="1"/>
    </xf>
    <xf numFmtId="0" fontId="15" fillId="0" borderId="7" xfId="0" applyFont="1" applyBorder="1" applyAlignment="1">
      <alignment vertical="top" wrapText="1"/>
    </xf>
    <xf numFmtId="1" fontId="12" fillId="0" borderId="7" xfId="9" applyNumberFormat="1" applyFont="1" applyBorder="1" applyProtection="1">
      <alignment horizontal="center" vertical="top" shrinkToFit="1"/>
    </xf>
    <xf numFmtId="49" fontId="13" fillId="0" borderId="7" xfId="0" applyNumberFormat="1" applyFont="1" applyBorder="1" applyAlignment="1">
      <alignment horizontal="center" vertical="top" wrapText="1"/>
    </xf>
    <xf numFmtId="49" fontId="13" fillId="0" borderId="7" xfId="9" applyNumberFormat="1" applyFont="1" applyBorder="1" applyAlignment="1" applyProtection="1">
      <alignment horizontal="center" vertical="top" shrinkToFit="1"/>
    </xf>
    <xf numFmtId="1" fontId="12" fillId="0" borderId="8" xfId="9" applyNumberFormat="1" applyFont="1" applyBorder="1" applyProtection="1">
      <alignment horizontal="center" vertical="top" shrinkToFit="1"/>
    </xf>
    <xf numFmtId="49" fontId="13" fillId="0" borderId="8" xfId="9" applyNumberFormat="1" applyFont="1" applyBorder="1" applyProtection="1">
      <alignment horizontal="center" vertical="top" shrinkToFit="1"/>
    </xf>
    <xf numFmtId="0" fontId="13" fillId="0" borderId="7" xfId="0" applyFont="1" applyBorder="1" applyAlignment="1">
      <alignment horizontal="center" vertical="top" wrapText="1"/>
    </xf>
    <xf numFmtId="1" fontId="13" fillId="0" borderId="7" xfId="9" applyNumberFormat="1" applyFont="1" applyBorder="1" applyProtection="1">
      <alignment horizontal="center" vertical="top" shrinkToFit="1"/>
    </xf>
    <xf numFmtId="0" fontId="14" fillId="0" borderId="7" xfId="0" applyFont="1" applyBorder="1" applyAlignment="1">
      <alignment vertical="top" wrapText="1"/>
    </xf>
    <xf numFmtId="1" fontId="13" fillId="0" borderId="7" xfId="9" applyFont="1" applyBorder="1" applyProtection="1">
      <alignment horizontal="center" vertical="top" shrinkToFit="1"/>
    </xf>
    <xf numFmtId="49" fontId="8" fillId="0" borderId="7" xfId="9" applyNumberFormat="1" applyFont="1" applyBorder="1" applyProtection="1">
      <alignment horizontal="center" vertical="top" shrinkToFit="1"/>
    </xf>
    <xf numFmtId="49" fontId="8" fillId="0" borderId="12" xfId="9" applyNumberFormat="1" applyFont="1" applyBorder="1" applyProtection="1">
      <alignment horizontal="center" vertical="top" shrinkToFit="1"/>
    </xf>
    <xf numFmtId="49" fontId="12" fillId="0" borderId="4" xfId="9" applyNumberFormat="1" applyFont="1" applyFill="1" applyProtection="1">
      <alignment horizontal="center" vertical="top" shrinkToFit="1"/>
    </xf>
    <xf numFmtId="1" fontId="13" fillId="0" borderId="4" xfId="9" applyNumberFormat="1" applyFont="1" applyProtection="1">
      <alignment horizontal="center" vertical="top" shrinkToFit="1"/>
    </xf>
    <xf numFmtId="0" fontId="9" fillId="0" borderId="13" xfId="7" applyNumberFormat="1" applyFont="1" applyBorder="1" applyProtection="1">
      <alignment horizontal="center"/>
    </xf>
    <xf numFmtId="49" fontId="9" fillId="0" borderId="13" xfId="7" applyNumberFormat="1" applyFont="1" applyBorder="1" applyProtection="1">
      <alignment horizontal="center"/>
    </xf>
    <xf numFmtId="49" fontId="9" fillId="0" borderId="8" xfId="9" applyNumberFormat="1" applyFont="1" applyBorder="1" applyProtection="1">
      <alignment horizontal="center" vertical="top" shrinkToFit="1"/>
    </xf>
    <xf numFmtId="1" fontId="9" fillId="0" borderId="8" xfId="9" applyFont="1" applyFill="1" applyBorder="1" applyProtection="1">
      <alignment horizontal="center" vertical="top" shrinkToFit="1"/>
    </xf>
    <xf numFmtId="1" fontId="9" fillId="0" borderId="8" xfId="9" applyNumberFormat="1" applyFont="1" applyBorder="1" applyProtection="1">
      <alignment horizontal="center" vertical="top" shrinkToFit="1"/>
    </xf>
    <xf numFmtId="49" fontId="11" fillId="0" borderId="8" xfId="9" applyNumberFormat="1" applyFont="1" applyBorder="1" applyProtection="1">
      <alignment horizontal="center" vertical="top" shrinkToFit="1"/>
    </xf>
    <xf numFmtId="1" fontId="11" fillId="0" borderId="8" xfId="9" applyFont="1" applyBorder="1" applyProtection="1">
      <alignment horizontal="center" vertical="top" shrinkToFit="1"/>
    </xf>
    <xf numFmtId="49" fontId="11" fillId="0" borderId="6" xfId="9" applyNumberFormat="1" applyFont="1" applyBorder="1" applyAlignment="1" applyProtection="1">
      <alignment horizontal="center" vertical="top" shrinkToFit="1"/>
    </xf>
    <xf numFmtId="1" fontId="11" fillId="0" borderId="6" xfId="9" applyFont="1" applyBorder="1" applyProtection="1">
      <alignment horizontal="center" vertical="top" shrinkToFit="1"/>
    </xf>
    <xf numFmtId="1" fontId="11" fillId="0" borderId="6" xfId="9" applyNumberFormat="1" applyFont="1" applyBorder="1" applyProtection="1">
      <alignment horizontal="center" vertical="top" shrinkToFit="1"/>
    </xf>
    <xf numFmtId="49" fontId="11" fillId="0" borderId="7" xfId="0" applyNumberFormat="1" applyFont="1" applyBorder="1" applyAlignment="1">
      <alignment horizontal="center" vertical="top" wrapText="1"/>
    </xf>
    <xf numFmtId="1" fontId="11" fillId="0" borderId="7" xfId="9" applyNumberFormat="1" applyFont="1" applyBorder="1" applyProtection="1">
      <alignment horizontal="center" vertical="top" shrinkToFit="1"/>
    </xf>
    <xf numFmtId="0" fontId="11" fillId="0" borderId="7" xfId="0" applyFont="1" applyBorder="1" applyAlignment="1">
      <alignment horizontal="center" vertical="top" wrapText="1"/>
    </xf>
    <xf numFmtId="49" fontId="11" fillId="0" borderId="6" xfId="9" applyNumberFormat="1" applyFont="1" applyBorder="1" applyProtection="1">
      <alignment horizontal="center" vertical="top" shrinkToFit="1"/>
    </xf>
    <xf numFmtId="1" fontId="8" fillId="0" borderId="4" xfId="9" applyFont="1" applyProtection="1">
      <alignment horizontal="center" vertical="top" shrinkToFit="1"/>
    </xf>
    <xf numFmtId="1" fontId="8" fillId="0" borderId="4" xfId="9" applyNumberFormat="1" applyFont="1" applyProtection="1">
      <alignment horizontal="center" vertical="top" shrinkToFit="1"/>
    </xf>
    <xf numFmtId="49" fontId="8" fillId="0" borderId="6" xfId="9" applyNumberFormat="1" applyFont="1" applyBorder="1" applyProtection="1">
      <alignment horizontal="center" vertical="top" shrinkToFit="1"/>
    </xf>
    <xf numFmtId="1" fontId="8" fillId="0" borderId="6" xfId="9" applyNumberFormat="1" applyFont="1" applyBorder="1" applyProtection="1">
      <alignment horizontal="center" vertical="top" shrinkToFit="1"/>
    </xf>
    <xf numFmtId="0" fontId="16" fillId="0" borderId="7" xfId="0" applyFont="1" applyBorder="1" applyProtection="1">
      <protection locked="0"/>
    </xf>
    <xf numFmtId="1" fontId="8" fillId="0" borderId="7" xfId="9" applyNumberFormat="1" applyFont="1" applyBorder="1" applyProtection="1">
      <alignment horizontal="center" vertical="top" shrinkToFit="1"/>
    </xf>
    <xf numFmtId="0" fontId="16" fillId="0" borderId="12" xfId="0" applyFont="1" applyBorder="1" applyProtection="1">
      <protection locked="0"/>
    </xf>
    <xf numFmtId="1" fontId="8" fillId="0" borderId="12" xfId="9" applyNumberFormat="1" applyFont="1" applyBorder="1" applyProtection="1">
      <alignment horizontal="center" vertical="top" shrinkToFit="1"/>
    </xf>
    <xf numFmtId="1" fontId="8" fillId="0" borderId="4" xfId="9" applyFont="1" applyFill="1" applyProtection="1">
      <alignment horizontal="center" vertical="top" shrinkToFit="1"/>
    </xf>
    <xf numFmtId="1" fontId="8" fillId="0" borderId="4" xfId="9" applyNumberFormat="1" applyFont="1" applyFill="1" applyProtection="1">
      <alignment horizontal="center" vertical="top" shrinkToFit="1"/>
    </xf>
    <xf numFmtId="1" fontId="13" fillId="0" borderId="4" xfId="9" applyFont="1" applyProtection="1">
      <alignment horizontal="center" vertical="top" shrinkToFit="1"/>
    </xf>
    <xf numFmtId="49" fontId="8" fillId="0" borderId="3" xfId="6" applyNumberFormat="1" applyFont="1" applyProtection="1">
      <alignment horizontal="center" vertical="center" wrapText="1"/>
    </xf>
    <xf numFmtId="0" fontId="8" fillId="0" borderId="3" xfId="6" applyNumberFormat="1" applyFont="1" applyProtection="1">
      <alignment horizontal="center" vertical="center" wrapText="1"/>
    </xf>
    <xf numFmtId="0" fontId="8" fillId="0" borderId="1" xfId="2" applyNumberFormat="1" applyFont="1" applyProtection="1"/>
    <xf numFmtId="0" fontId="0" fillId="0" borderId="0" xfId="0" applyFont="1" applyProtection="1">
      <protection locked="0"/>
    </xf>
    <xf numFmtId="0" fontId="15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0" fontId="17" fillId="0" borderId="3" xfId="6" applyFont="1">
      <alignment horizontal="center" vertical="center" wrapText="1"/>
    </xf>
    <xf numFmtId="0" fontId="17" fillId="0" borderId="3" xfId="7" applyNumberFormat="1" applyFont="1" applyProtection="1">
      <alignment horizontal="center"/>
    </xf>
    <xf numFmtId="0" fontId="18" fillId="0" borderId="13" xfId="7" applyNumberFormat="1" applyFont="1" applyBorder="1" applyProtection="1">
      <alignment horizontal="center"/>
    </xf>
    <xf numFmtId="0" fontId="18" fillId="0" borderId="4" xfId="8" applyNumberFormat="1" applyFont="1" applyProtection="1">
      <alignment horizontal="left" vertical="top" wrapText="1"/>
    </xf>
    <xf numFmtId="0" fontId="17" fillId="0" borderId="4" xfId="8" applyNumberFormat="1" applyFont="1" applyProtection="1">
      <alignment horizontal="left" vertical="top" wrapText="1"/>
    </xf>
    <xf numFmtId="0" fontId="14" fillId="0" borderId="7" xfId="0" applyFont="1" applyBorder="1" applyAlignment="1" applyProtection="1">
      <alignment wrapText="1"/>
      <protection locked="0"/>
    </xf>
    <xf numFmtId="0" fontId="18" fillId="0" borderId="8" xfId="8" applyNumberFormat="1" applyFont="1" applyBorder="1" applyProtection="1">
      <alignment horizontal="left" vertical="top" wrapText="1"/>
    </xf>
    <xf numFmtId="0" fontId="19" fillId="0" borderId="4" xfId="8" applyNumberFormat="1" applyFont="1" applyProtection="1">
      <alignment horizontal="left" vertical="top" wrapText="1"/>
    </xf>
    <xf numFmtId="0" fontId="14" fillId="0" borderId="4" xfId="8" applyNumberFormat="1" applyFont="1" applyProtection="1">
      <alignment horizontal="left" vertical="top" wrapText="1"/>
    </xf>
    <xf numFmtId="0" fontId="19" fillId="0" borderId="6" xfId="8" applyNumberFormat="1" applyFont="1" applyBorder="1" applyProtection="1">
      <alignment horizontal="left" vertical="top" wrapText="1"/>
    </xf>
    <xf numFmtId="0" fontId="14" fillId="0" borderId="7" xfId="8" applyNumberFormat="1" applyFont="1" applyBorder="1" applyProtection="1">
      <alignment horizontal="left" vertical="top" wrapText="1"/>
    </xf>
    <xf numFmtId="0" fontId="14" fillId="0" borderId="8" xfId="8" applyNumberFormat="1" applyFont="1" applyBorder="1" applyProtection="1">
      <alignment horizontal="left" vertical="top" wrapText="1"/>
    </xf>
    <xf numFmtId="0" fontId="19" fillId="0" borderId="7" xfId="8" applyNumberFormat="1" applyFont="1" applyBorder="1" applyProtection="1">
      <alignment horizontal="left" vertical="top" wrapText="1"/>
    </xf>
    <xf numFmtId="0" fontId="15" fillId="0" borderId="1" xfId="0" applyFont="1" applyBorder="1" applyAlignment="1">
      <alignment wrapText="1"/>
    </xf>
    <xf numFmtId="49" fontId="17" fillId="0" borderId="4" xfId="9" applyNumberFormat="1" applyFont="1" applyProtection="1">
      <alignment horizontal="center" vertical="top" shrinkToFit="1"/>
    </xf>
    <xf numFmtId="0" fontId="17" fillId="0" borderId="6" xfId="8" applyNumberFormat="1" applyFont="1" applyBorder="1" applyProtection="1">
      <alignment horizontal="left" vertical="top" wrapText="1"/>
    </xf>
    <xf numFmtId="1" fontId="13" fillId="0" borderId="6" xfId="9" applyFont="1" applyBorder="1" applyProtection="1">
      <alignment horizontal="center" vertical="top" shrinkToFit="1"/>
    </xf>
    <xf numFmtId="1" fontId="13" fillId="0" borderId="6" xfId="9" applyNumberFormat="1" applyFont="1" applyBorder="1" applyProtection="1">
      <alignment horizontal="center" vertical="top" shrinkToFit="1"/>
    </xf>
    <xf numFmtId="0" fontId="0" fillId="0" borderId="7" xfId="0" applyBorder="1" applyProtection="1">
      <protection locked="0"/>
    </xf>
    <xf numFmtId="49" fontId="13" fillId="0" borderId="7" xfId="0" applyNumberFormat="1" applyFont="1" applyBorder="1" applyAlignment="1" applyProtection="1">
      <protection locked="0"/>
    </xf>
    <xf numFmtId="0" fontId="13" fillId="0" borderId="7" xfId="0" applyFont="1" applyBorder="1" applyAlignment="1" applyProtection="1">
      <protection locked="0"/>
    </xf>
    <xf numFmtId="49" fontId="13" fillId="0" borderId="7" xfId="9" applyNumberFormat="1" applyFont="1" applyBorder="1" applyAlignment="1" applyProtection="1">
      <alignment horizontal="center" shrinkToFit="1"/>
    </xf>
    <xf numFmtId="49" fontId="13" fillId="0" borderId="0" xfId="0" applyNumberFormat="1" applyFont="1" applyAlignment="1" applyProtection="1">
      <protection locked="0"/>
    </xf>
    <xf numFmtId="0" fontId="13" fillId="0" borderId="0" xfId="0" applyFont="1" applyAlignment="1" applyProtection="1">
      <protection locked="0"/>
    </xf>
    <xf numFmtId="49" fontId="13" fillId="0" borderId="7" xfId="0" applyNumberFormat="1" applyFont="1" applyBorder="1" applyAlignment="1" applyProtection="1">
      <alignment horizontal="center"/>
      <protection locked="0"/>
    </xf>
    <xf numFmtId="49" fontId="14" fillId="0" borderId="4" xfId="9" applyNumberFormat="1" applyFont="1" applyProtection="1">
      <alignment horizontal="center" vertical="top" shrinkToFit="1"/>
    </xf>
    <xf numFmtId="0" fontId="17" fillId="0" borderId="7" xfId="0" applyFont="1" applyBorder="1" applyAlignment="1">
      <alignment vertical="top" wrapText="1"/>
    </xf>
    <xf numFmtId="49" fontId="17" fillId="0" borderId="6" xfId="9" applyNumberFormat="1" applyFont="1" applyBorder="1" applyProtection="1">
      <alignment horizontal="center" vertical="top" shrinkToFit="1"/>
    </xf>
    <xf numFmtId="49" fontId="17" fillId="0" borderId="7" xfId="0" applyNumberFormat="1" applyFont="1" applyBorder="1" applyAlignment="1">
      <alignment horizontal="center" vertical="top"/>
    </xf>
    <xf numFmtId="49" fontId="2" fillId="0" borderId="4" xfId="9" applyNumberFormat="1" applyFont="1" applyProtection="1">
      <alignment horizontal="center" vertical="top" shrinkToFit="1"/>
    </xf>
    <xf numFmtId="1" fontId="2" fillId="0" borderId="9" xfId="9" applyNumberFormat="1" applyBorder="1" applyProtection="1">
      <alignment horizontal="center" vertical="top" shrinkToFit="1"/>
    </xf>
    <xf numFmtId="49" fontId="17" fillId="0" borderId="7" xfId="9" applyNumberFormat="1" applyFont="1" applyBorder="1" applyProtection="1">
      <alignment horizontal="center" vertical="top" shrinkToFit="1"/>
    </xf>
    <xf numFmtId="0" fontId="17" fillId="0" borderId="1" xfId="0" applyFont="1" applyBorder="1" applyAlignment="1">
      <alignment vertical="top" wrapText="1"/>
    </xf>
    <xf numFmtId="0" fontId="15" fillId="0" borderId="5" xfId="0" applyFont="1" applyBorder="1" applyAlignment="1" applyProtection="1">
      <alignment horizontal="right"/>
      <protection locked="0"/>
    </xf>
    <xf numFmtId="164" fontId="8" fillId="0" borderId="3" xfId="6" applyNumberFormat="1" applyFont="1" applyFill="1">
      <alignment horizontal="center" vertical="center" wrapText="1"/>
    </xf>
    <xf numFmtId="164" fontId="13" fillId="0" borderId="0" xfId="0" applyNumberFormat="1" applyFont="1" applyFill="1" applyAlignment="1" applyProtection="1">
      <protection locked="0"/>
    </xf>
    <xf numFmtId="164" fontId="0" fillId="0" borderId="0" xfId="0" applyNumberFormat="1" applyFill="1" applyProtection="1">
      <protection locked="0"/>
    </xf>
    <xf numFmtId="3" fontId="2" fillId="0" borderId="3" xfId="7" applyNumberFormat="1" applyFill="1" applyProtection="1">
      <alignment horizontal="center"/>
    </xf>
    <xf numFmtId="165" fontId="9" fillId="0" borderId="13" xfId="7" applyNumberFormat="1" applyFont="1" applyFill="1" applyBorder="1" applyProtection="1">
      <alignment horizontal="center"/>
    </xf>
    <xf numFmtId="165" fontId="9" fillId="0" borderId="4" xfId="10" applyNumberFormat="1" applyFont="1" applyFill="1" applyProtection="1">
      <alignment horizontal="right" vertical="top" shrinkToFit="1"/>
    </xf>
    <xf numFmtId="165" fontId="8" fillId="0" borderId="4" xfId="10" applyNumberFormat="1" applyFont="1" applyFill="1" applyProtection="1">
      <alignment horizontal="right" vertical="top" shrinkToFit="1"/>
    </xf>
    <xf numFmtId="165" fontId="2" fillId="0" borderId="4" xfId="10" applyNumberFormat="1" applyFont="1" applyFill="1" applyProtection="1">
      <alignment horizontal="right" vertical="top" shrinkToFit="1"/>
    </xf>
    <xf numFmtId="165" fontId="8" fillId="0" borderId="6" xfId="10" applyNumberFormat="1" applyFont="1" applyFill="1" applyBorder="1" applyProtection="1">
      <alignment horizontal="right" vertical="top" shrinkToFit="1"/>
    </xf>
    <xf numFmtId="165" fontId="16" fillId="0" borderId="7" xfId="0" applyNumberFormat="1" applyFont="1" applyFill="1" applyBorder="1" applyProtection="1">
      <protection locked="0"/>
    </xf>
    <xf numFmtId="165" fontId="16" fillId="0" borderId="12" xfId="0" applyNumberFormat="1" applyFont="1" applyFill="1" applyBorder="1" applyProtection="1">
      <protection locked="0"/>
    </xf>
    <xf numFmtId="165" fontId="9" fillId="0" borderId="8" xfId="10" applyNumberFormat="1" applyFont="1" applyFill="1" applyBorder="1" applyProtection="1">
      <alignment horizontal="right" vertical="top" shrinkToFit="1"/>
    </xf>
    <xf numFmtId="165" fontId="2" fillId="0" borderId="4" xfId="10" applyNumberFormat="1" applyFill="1" applyProtection="1">
      <alignment horizontal="right" vertical="top" shrinkToFit="1"/>
    </xf>
    <xf numFmtId="165" fontId="11" fillId="0" borderId="4" xfId="10" applyNumberFormat="1" applyFont="1" applyFill="1" applyProtection="1">
      <alignment horizontal="right" vertical="top" shrinkToFit="1"/>
    </xf>
    <xf numFmtId="165" fontId="12" fillId="0" borderId="4" xfId="10" applyNumberFormat="1" applyFont="1" applyFill="1" applyProtection="1">
      <alignment horizontal="right" vertical="top" shrinkToFit="1"/>
    </xf>
    <xf numFmtId="165" fontId="13" fillId="0" borderId="4" xfId="10" applyNumberFormat="1" applyFont="1" applyFill="1" applyProtection="1">
      <alignment horizontal="right" vertical="top" shrinkToFit="1"/>
    </xf>
    <xf numFmtId="165" fontId="11" fillId="0" borderId="6" xfId="10" applyNumberFormat="1" applyFont="1" applyFill="1" applyBorder="1" applyProtection="1">
      <alignment horizontal="right" vertical="top" shrinkToFit="1"/>
    </xf>
    <xf numFmtId="165" fontId="12" fillId="0" borderId="7" xfId="10" applyNumberFormat="1" applyFont="1" applyFill="1" applyBorder="1" applyProtection="1">
      <alignment horizontal="right" vertical="top" shrinkToFit="1"/>
    </xf>
    <xf numFmtId="165" fontId="12" fillId="0" borderId="11" xfId="10" applyNumberFormat="1" applyFont="1" applyFill="1" applyBorder="1" applyProtection="1">
      <alignment horizontal="right" vertical="top" shrinkToFit="1"/>
    </xf>
    <xf numFmtId="165" fontId="12" fillId="0" borderId="9" xfId="10" applyNumberFormat="1" applyFont="1" applyFill="1" applyBorder="1" applyProtection="1">
      <alignment horizontal="right" vertical="top" shrinkToFit="1"/>
    </xf>
    <xf numFmtId="165" fontId="11" fillId="0" borderId="7" xfId="10" applyNumberFormat="1" applyFont="1" applyFill="1" applyBorder="1" applyProtection="1">
      <alignment horizontal="right" vertical="top" shrinkToFit="1"/>
    </xf>
    <xf numFmtId="165" fontId="13" fillId="0" borderId="6" xfId="10" applyNumberFormat="1" applyFont="1" applyFill="1" applyBorder="1" applyProtection="1">
      <alignment horizontal="right" vertical="top" shrinkToFit="1"/>
    </xf>
    <xf numFmtId="165" fontId="13" fillId="0" borderId="7" xfId="0" applyNumberFormat="1" applyFont="1" applyFill="1" applyBorder="1" applyAlignment="1" applyProtection="1">
      <protection locked="0"/>
    </xf>
    <xf numFmtId="0" fontId="15" fillId="0" borderId="1" xfId="0" applyFont="1" applyBorder="1" applyAlignment="1" applyProtection="1">
      <alignment horizontal="center" wrapText="1"/>
      <protection locked="0"/>
    </xf>
    <xf numFmtId="0" fontId="15" fillId="0" borderId="1" xfId="0" applyNumberFormat="1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1"/>
  <sheetViews>
    <sheetView tabSelected="1" topLeftCell="A413" zoomScale="110" zoomScaleNormal="110" zoomScaleSheetLayoutView="120" workbookViewId="0">
      <selection activeCell="C437" sqref="C437"/>
    </sheetView>
  </sheetViews>
  <sheetFormatPr defaultRowHeight="15" x14ac:dyDescent="0.25"/>
  <cols>
    <col min="1" max="1" width="60.5703125" style="77" customWidth="1"/>
    <col min="2" max="2" width="12.7109375" style="6" customWidth="1"/>
    <col min="3" max="3" width="5.42578125" style="1" customWidth="1"/>
    <col min="4" max="5" width="6.140625" style="1" customWidth="1"/>
    <col min="6" max="6" width="16.42578125" style="115" customWidth="1"/>
    <col min="7" max="7" width="9.7109375" style="1" customWidth="1"/>
    <col min="8" max="16384" width="9.140625" style="1"/>
  </cols>
  <sheetData>
    <row r="1" spans="1:7" ht="57.75" customHeight="1" x14ac:dyDescent="0.25">
      <c r="B1" s="137" t="s">
        <v>456</v>
      </c>
      <c r="C1" s="137"/>
      <c r="D1" s="137"/>
      <c r="E1" s="137"/>
      <c r="F1" s="137"/>
    </row>
    <row r="2" spans="1:7" ht="52.5" customHeight="1" x14ac:dyDescent="0.25">
      <c r="A2" s="136" t="s">
        <v>454</v>
      </c>
      <c r="B2" s="136"/>
      <c r="C2" s="136"/>
      <c r="D2" s="136"/>
      <c r="E2" s="136"/>
      <c r="F2" s="136"/>
    </row>
    <row r="3" spans="1:7" ht="15.75" thickBot="1" x14ac:dyDescent="0.3">
      <c r="B3" s="78"/>
      <c r="C3" s="77"/>
      <c r="D3" s="77"/>
      <c r="E3" s="77"/>
      <c r="F3" s="112" t="s">
        <v>329</v>
      </c>
    </row>
    <row r="4" spans="1:7" s="76" customFormat="1" ht="28.5" customHeight="1" thickBot="1" x14ac:dyDescent="0.3">
      <c r="A4" s="79"/>
      <c r="B4" s="73" t="s">
        <v>2</v>
      </c>
      <c r="C4" s="74" t="s">
        <v>3</v>
      </c>
      <c r="D4" s="74" t="s">
        <v>0</v>
      </c>
      <c r="E4" s="74" t="s">
        <v>1</v>
      </c>
      <c r="F4" s="113" t="s">
        <v>328</v>
      </c>
      <c r="G4" s="75"/>
    </row>
    <row r="5" spans="1:7" ht="12.95" customHeight="1" thickBot="1" x14ac:dyDescent="0.3">
      <c r="A5" s="80">
        <v>1</v>
      </c>
      <c r="B5" s="7" t="s">
        <v>455</v>
      </c>
      <c r="C5" s="3">
        <v>3</v>
      </c>
      <c r="D5" s="3">
        <v>4</v>
      </c>
      <c r="E5" s="3">
        <v>5</v>
      </c>
      <c r="F5" s="116">
        <v>6</v>
      </c>
      <c r="G5" s="2"/>
    </row>
    <row r="6" spans="1:7" s="14" customFormat="1" ht="12.95" customHeight="1" x14ac:dyDescent="0.25">
      <c r="A6" s="81" t="s">
        <v>321</v>
      </c>
      <c r="B6" s="49"/>
      <c r="C6" s="48"/>
      <c r="D6" s="48"/>
      <c r="E6" s="48"/>
      <c r="F6" s="117">
        <f>F7+F169+F244+F272+F286+F291+F345+F354+F421</f>
        <v>840375.4</v>
      </c>
      <c r="G6" s="13"/>
    </row>
    <row r="7" spans="1:7" s="14" customFormat="1" ht="13.5" customHeight="1" x14ac:dyDescent="0.25">
      <c r="A7" s="82" t="s">
        <v>361</v>
      </c>
      <c r="B7" s="12" t="s">
        <v>159</v>
      </c>
      <c r="C7" s="11"/>
      <c r="D7" s="10"/>
      <c r="E7" s="10"/>
      <c r="F7" s="118">
        <f>F8+F76+F97+F116+F133+F137+F151+F160</f>
        <v>401307.4</v>
      </c>
      <c r="G7" s="13"/>
    </row>
    <row r="8" spans="1:7" s="14" customFormat="1" x14ac:dyDescent="0.25">
      <c r="A8" s="83" t="s">
        <v>164</v>
      </c>
      <c r="B8" s="9" t="s">
        <v>165</v>
      </c>
      <c r="C8" s="62"/>
      <c r="D8" s="63"/>
      <c r="E8" s="63"/>
      <c r="F8" s="119">
        <f>F9+F28+F63</f>
        <v>341463.1</v>
      </c>
      <c r="G8" s="13"/>
    </row>
    <row r="9" spans="1:7" s="14" customFormat="1" x14ac:dyDescent="0.25">
      <c r="A9" s="83" t="s">
        <v>166</v>
      </c>
      <c r="B9" s="9" t="s">
        <v>167</v>
      </c>
      <c r="C9" s="62"/>
      <c r="D9" s="63"/>
      <c r="E9" s="63"/>
      <c r="F9" s="119">
        <f>F10+F20+F15+F24+F26+F17</f>
        <v>111030.7</v>
      </c>
      <c r="G9" s="13"/>
    </row>
    <row r="10" spans="1:7" s="14" customFormat="1" ht="25.5" x14ac:dyDescent="0.25">
      <c r="A10" s="83" t="s">
        <v>40</v>
      </c>
      <c r="B10" s="9" t="s">
        <v>168</v>
      </c>
      <c r="C10" s="62"/>
      <c r="D10" s="63"/>
      <c r="E10" s="63"/>
      <c r="F10" s="119">
        <f>SUM(F11:F14)</f>
        <v>25771.899999999998</v>
      </c>
      <c r="G10" s="13"/>
    </row>
    <row r="11" spans="1:7" s="14" customFormat="1" ht="51" x14ac:dyDescent="0.25">
      <c r="A11" s="83" t="s">
        <v>322</v>
      </c>
      <c r="B11" s="9" t="s">
        <v>168</v>
      </c>
      <c r="C11" s="63">
        <v>100</v>
      </c>
      <c r="D11" s="63" t="s">
        <v>96</v>
      </c>
      <c r="E11" s="63" t="s">
        <v>4</v>
      </c>
      <c r="F11" s="119">
        <v>7407.4</v>
      </c>
      <c r="G11" s="13"/>
    </row>
    <row r="12" spans="1:7" s="14" customFormat="1" ht="25.5" x14ac:dyDescent="0.25">
      <c r="A12" s="83" t="s">
        <v>323</v>
      </c>
      <c r="B12" s="9" t="s">
        <v>168</v>
      </c>
      <c r="C12" s="63">
        <v>200</v>
      </c>
      <c r="D12" s="63" t="s">
        <v>96</v>
      </c>
      <c r="E12" s="63" t="s">
        <v>4</v>
      </c>
      <c r="F12" s="119">
        <v>3337.7</v>
      </c>
      <c r="G12" s="13"/>
    </row>
    <row r="13" spans="1:7" s="14" customFormat="1" ht="25.5" x14ac:dyDescent="0.25">
      <c r="A13" s="83" t="s">
        <v>334</v>
      </c>
      <c r="B13" s="9" t="s">
        <v>168</v>
      </c>
      <c r="C13" s="63">
        <v>600</v>
      </c>
      <c r="D13" s="63" t="s">
        <v>96</v>
      </c>
      <c r="E13" s="63" t="s">
        <v>4</v>
      </c>
      <c r="F13" s="119">
        <v>14883.7</v>
      </c>
      <c r="G13" s="13"/>
    </row>
    <row r="14" spans="1:7" s="14" customFormat="1" x14ac:dyDescent="0.25">
      <c r="A14" s="83" t="s">
        <v>324</v>
      </c>
      <c r="B14" s="9" t="s">
        <v>168</v>
      </c>
      <c r="C14" s="63">
        <v>800</v>
      </c>
      <c r="D14" s="63" t="s">
        <v>96</v>
      </c>
      <c r="E14" s="63" t="s">
        <v>4</v>
      </c>
      <c r="F14" s="119">
        <v>143.1</v>
      </c>
      <c r="G14" s="13"/>
    </row>
    <row r="15" spans="1:7" s="14" customFormat="1" ht="25.5" x14ac:dyDescent="0.25">
      <c r="A15" s="83" t="s">
        <v>396</v>
      </c>
      <c r="B15" s="93" t="s">
        <v>398</v>
      </c>
      <c r="C15" s="63"/>
      <c r="D15" s="63"/>
      <c r="E15" s="63"/>
      <c r="F15" s="119">
        <f>F16</f>
        <v>80</v>
      </c>
      <c r="G15" s="13"/>
    </row>
    <row r="16" spans="1:7" s="14" customFormat="1" ht="25.5" x14ac:dyDescent="0.25">
      <c r="A16" s="83" t="s">
        <v>323</v>
      </c>
      <c r="B16" s="93" t="s">
        <v>398</v>
      </c>
      <c r="C16" s="63">
        <v>200</v>
      </c>
      <c r="D16" s="63" t="s">
        <v>96</v>
      </c>
      <c r="E16" s="63" t="s">
        <v>4</v>
      </c>
      <c r="F16" s="119">
        <v>80</v>
      </c>
      <c r="G16" s="13"/>
    </row>
    <row r="17" spans="1:7" s="14" customFormat="1" ht="25.5" x14ac:dyDescent="0.25">
      <c r="A17" s="83" t="s">
        <v>426</v>
      </c>
      <c r="B17" s="93" t="s">
        <v>432</v>
      </c>
      <c r="C17" s="63"/>
      <c r="D17" s="63"/>
      <c r="E17" s="63"/>
      <c r="F17" s="119">
        <f>F19+F18</f>
        <v>320.70000000000005</v>
      </c>
      <c r="G17" s="13"/>
    </row>
    <row r="18" spans="1:7" s="14" customFormat="1" ht="25.5" x14ac:dyDescent="0.25">
      <c r="A18" s="83" t="s">
        <v>323</v>
      </c>
      <c r="B18" s="93" t="s">
        <v>432</v>
      </c>
      <c r="C18" s="63">
        <v>200</v>
      </c>
      <c r="D18" s="63" t="s">
        <v>96</v>
      </c>
      <c r="E18" s="63" t="s">
        <v>4</v>
      </c>
      <c r="F18" s="119">
        <v>94.4</v>
      </c>
      <c r="G18" s="13"/>
    </row>
    <row r="19" spans="1:7" s="14" customFormat="1" ht="25.5" x14ac:dyDescent="0.25">
      <c r="A19" s="83" t="s">
        <v>334</v>
      </c>
      <c r="B19" s="93" t="s">
        <v>432</v>
      </c>
      <c r="C19" s="63">
        <v>600</v>
      </c>
      <c r="D19" s="63" t="s">
        <v>96</v>
      </c>
      <c r="E19" s="63" t="s">
        <v>4</v>
      </c>
      <c r="F19" s="119">
        <v>226.3</v>
      </c>
      <c r="G19" s="13"/>
    </row>
    <row r="20" spans="1:7" s="14" customFormat="1" ht="25.5" x14ac:dyDescent="0.25">
      <c r="A20" s="83" t="s">
        <v>169</v>
      </c>
      <c r="B20" s="9" t="s">
        <v>170</v>
      </c>
      <c r="C20" s="62"/>
      <c r="D20" s="63"/>
      <c r="E20" s="63"/>
      <c r="F20" s="119">
        <f>F21+F22+F23</f>
        <v>31926.1</v>
      </c>
      <c r="G20" s="13"/>
    </row>
    <row r="21" spans="1:7" s="14" customFormat="1" ht="51" x14ac:dyDescent="0.25">
      <c r="A21" s="83" t="s">
        <v>322</v>
      </c>
      <c r="B21" s="9" t="s">
        <v>170</v>
      </c>
      <c r="C21" s="63">
        <v>100</v>
      </c>
      <c r="D21" s="63" t="s">
        <v>96</v>
      </c>
      <c r="E21" s="63" t="s">
        <v>4</v>
      </c>
      <c r="F21" s="119">
        <v>11002.8</v>
      </c>
      <c r="G21" s="13"/>
    </row>
    <row r="22" spans="1:7" s="14" customFormat="1" ht="25.5" x14ac:dyDescent="0.25">
      <c r="A22" s="83" t="s">
        <v>323</v>
      </c>
      <c r="B22" s="9" t="s">
        <v>170</v>
      </c>
      <c r="C22" s="63">
        <v>200</v>
      </c>
      <c r="D22" s="63" t="s">
        <v>96</v>
      </c>
      <c r="E22" s="63" t="s">
        <v>4</v>
      </c>
      <c r="F22" s="119">
        <v>132.5</v>
      </c>
      <c r="G22" s="13"/>
    </row>
    <row r="23" spans="1:7" s="14" customFormat="1" ht="25.5" x14ac:dyDescent="0.25">
      <c r="A23" s="83" t="s">
        <v>334</v>
      </c>
      <c r="B23" s="9" t="s">
        <v>170</v>
      </c>
      <c r="C23" s="63">
        <v>600</v>
      </c>
      <c r="D23" s="63" t="s">
        <v>96</v>
      </c>
      <c r="E23" s="63" t="s">
        <v>4</v>
      </c>
      <c r="F23" s="119">
        <v>20790.8</v>
      </c>
      <c r="G23" s="13"/>
    </row>
    <row r="24" spans="1:7" s="14" customFormat="1" ht="25.5" x14ac:dyDescent="0.25">
      <c r="A24" s="83" t="s">
        <v>182</v>
      </c>
      <c r="B24" s="93" t="s">
        <v>400</v>
      </c>
      <c r="C24" s="63"/>
      <c r="D24" s="63"/>
      <c r="E24" s="63"/>
      <c r="F24" s="119">
        <f>F25</f>
        <v>52251.3</v>
      </c>
      <c r="G24" s="13"/>
    </row>
    <row r="25" spans="1:7" s="14" customFormat="1" ht="25.5" x14ac:dyDescent="0.25">
      <c r="A25" s="83" t="s">
        <v>323</v>
      </c>
      <c r="B25" s="93" t="s">
        <v>400</v>
      </c>
      <c r="C25" s="63">
        <v>200</v>
      </c>
      <c r="D25" s="63" t="s">
        <v>96</v>
      </c>
      <c r="E25" s="63" t="s">
        <v>4</v>
      </c>
      <c r="F25" s="119">
        <v>52251.3</v>
      </c>
      <c r="G25" s="13"/>
    </row>
    <row r="26" spans="1:7" s="14" customFormat="1" ht="38.25" x14ac:dyDescent="0.25">
      <c r="A26" s="83" t="s">
        <v>399</v>
      </c>
      <c r="B26" s="93" t="s">
        <v>401</v>
      </c>
      <c r="C26" s="63"/>
      <c r="D26" s="63"/>
      <c r="E26" s="63"/>
      <c r="F26" s="119">
        <f>F27</f>
        <v>680.7</v>
      </c>
      <c r="G26" s="13"/>
    </row>
    <row r="27" spans="1:7" s="14" customFormat="1" ht="25.5" x14ac:dyDescent="0.25">
      <c r="A27" s="83" t="s">
        <v>334</v>
      </c>
      <c r="B27" s="93" t="s">
        <v>401</v>
      </c>
      <c r="C27" s="63">
        <v>600</v>
      </c>
      <c r="D27" s="63" t="s">
        <v>96</v>
      </c>
      <c r="E27" s="63" t="s">
        <v>4</v>
      </c>
      <c r="F27" s="119">
        <v>680.7</v>
      </c>
      <c r="G27" s="13"/>
    </row>
    <row r="28" spans="1:7" s="14" customFormat="1" x14ac:dyDescent="0.25">
      <c r="A28" s="83" t="s">
        <v>171</v>
      </c>
      <c r="B28" s="9" t="s">
        <v>172</v>
      </c>
      <c r="C28" s="62"/>
      <c r="D28" s="63"/>
      <c r="E28" s="63"/>
      <c r="F28" s="119">
        <f>F29+F41+F44+F51+F33+F38+F53+F58+F56+F36+F48+F60</f>
        <v>227736.89999999997</v>
      </c>
      <c r="G28" s="13"/>
    </row>
    <row r="29" spans="1:7" s="14" customFormat="1" ht="25.5" x14ac:dyDescent="0.25">
      <c r="A29" s="83" t="s">
        <v>40</v>
      </c>
      <c r="B29" s="9" t="s">
        <v>173</v>
      </c>
      <c r="C29" s="62"/>
      <c r="D29" s="63"/>
      <c r="E29" s="63"/>
      <c r="F29" s="119">
        <f>SUM(F30:F32)</f>
        <v>25963.9</v>
      </c>
      <c r="G29" s="13"/>
    </row>
    <row r="30" spans="1:7" s="14" customFormat="1" ht="25.5" x14ac:dyDescent="0.25">
      <c r="A30" s="83" t="s">
        <v>323</v>
      </c>
      <c r="B30" s="9" t="s">
        <v>173</v>
      </c>
      <c r="C30" s="63">
        <v>200</v>
      </c>
      <c r="D30" s="63" t="s">
        <v>96</v>
      </c>
      <c r="E30" s="63" t="s">
        <v>137</v>
      </c>
      <c r="F30" s="119">
        <v>11905.6</v>
      </c>
      <c r="G30" s="13"/>
    </row>
    <row r="31" spans="1:7" s="14" customFormat="1" ht="25.5" x14ac:dyDescent="0.25">
      <c r="A31" s="83" t="s">
        <v>334</v>
      </c>
      <c r="B31" s="9" t="s">
        <v>173</v>
      </c>
      <c r="C31" s="63">
        <v>600</v>
      </c>
      <c r="D31" s="63" t="s">
        <v>96</v>
      </c>
      <c r="E31" s="63" t="s">
        <v>137</v>
      </c>
      <c r="F31" s="119">
        <v>12846.3</v>
      </c>
      <c r="G31" s="13"/>
    </row>
    <row r="32" spans="1:7" s="14" customFormat="1" x14ac:dyDescent="0.25">
      <c r="A32" s="83" t="s">
        <v>324</v>
      </c>
      <c r="B32" s="9" t="s">
        <v>173</v>
      </c>
      <c r="C32" s="63">
        <v>800</v>
      </c>
      <c r="D32" s="63" t="s">
        <v>96</v>
      </c>
      <c r="E32" s="63" t="s">
        <v>137</v>
      </c>
      <c r="F32" s="119">
        <v>1212</v>
      </c>
      <c r="G32" s="13"/>
    </row>
    <row r="33" spans="1:7" s="14" customFormat="1" ht="38.25" x14ac:dyDescent="0.25">
      <c r="A33" s="83" t="s">
        <v>362</v>
      </c>
      <c r="B33" s="9" t="s">
        <v>174</v>
      </c>
      <c r="C33" s="63"/>
      <c r="D33" s="63"/>
      <c r="E33" s="63"/>
      <c r="F33" s="119">
        <f>F34+F35</f>
        <v>9583.7000000000007</v>
      </c>
      <c r="G33" s="13"/>
    </row>
    <row r="34" spans="1:7" s="14" customFormat="1" ht="51" x14ac:dyDescent="0.25">
      <c r="A34" s="83" t="s">
        <v>322</v>
      </c>
      <c r="B34" s="9" t="s">
        <v>174</v>
      </c>
      <c r="C34" s="63">
        <v>100</v>
      </c>
      <c r="D34" s="63" t="s">
        <v>96</v>
      </c>
      <c r="E34" s="63" t="s">
        <v>137</v>
      </c>
      <c r="F34" s="119">
        <v>5724.3</v>
      </c>
      <c r="G34" s="13"/>
    </row>
    <row r="35" spans="1:7" s="14" customFormat="1" ht="25.5" x14ac:dyDescent="0.25">
      <c r="A35" s="83" t="s">
        <v>334</v>
      </c>
      <c r="B35" s="9" t="s">
        <v>174</v>
      </c>
      <c r="C35" s="63">
        <v>600</v>
      </c>
      <c r="D35" s="63" t="s">
        <v>96</v>
      </c>
      <c r="E35" s="63" t="s">
        <v>137</v>
      </c>
      <c r="F35" s="119">
        <v>3859.4</v>
      </c>
      <c r="G35" s="13"/>
    </row>
    <row r="36" spans="1:7" s="14" customFormat="1" ht="25.5" x14ac:dyDescent="0.25">
      <c r="A36" s="83" t="s">
        <v>434</v>
      </c>
      <c r="B36" s="108" t="s">
        <v>433</v>
      </c>
      <c r="C36" s="63"/>
      <c r="D36" s="63"/>
      <c r="E36" s="63"/>
      <c r="F36" s="119">
        <f>F37</f>
        <v>184.9</v>
      </c>
      <c r="G36" s="13"/>
    </row>
    <row r="37" spans="1:7" s="14" customFormat="1" ht="25.5" x14ac:dyDescent="0.25">
      <c r="A37" s="83" t="s">
        <v>323</v>
      </c>
      <c r="B37" s="108" t="s">
        <v>433</v>
      </c>
      <c r="C37" s="63">
        <v>200</v>
      </c>
      <c r="D37" s="63" t="s">
        <v>96</v>
      </c>
      <c r="E37" s="63" t="s">
        <v>137</v>
      </c>
      <c r="F37" s="119">
        <v>184.9</v>
      </c>
      <c r="G37" s="13"/>
    </row>
    <row r="38" spans="1:7" s="14" customFormat="1" ht="38.25" x14ac:dyDescent="0.25">
      <c r="A38" s="83" t="s">
        <v>175</v>
      </c>
      <c r="B38" s="9" t="s">
        <v>176</v>
      </c>
      <c r="C38" s="63"/>
      <c r="D38" s="63"/>
      <c r="E38" s="63"/>
      <c r="F38" s="119">
        <f>F39+F40</f>
        <v>5564.9</v>
      </c>
      <c r="G38" s="13"/>
    </row>
    <row r="39" spans="1:7" s="14" customFormat="1" ht="25.5" x14ac:dyDescent="0.25">
      <c r="A39" s="83" t="s">
        <v>323</v>
      </c>
      <c r="B39" s="9" t="s">
        <v>176</v>
      </c>
      <c r="C39" s="63">
        <v>200</v>
      </c>
      <c r="D39" s="63" t="s">
        <v>96</v>
      </c>
      <c r="E39" s="63" t="s">
        <v>137</v>
      </c>
      <c r="F39" s="119">
        <v>2048.4</v>
      </c>
      <c r="G39" s="13"/>
    </row>
    <row r="40" spans="1:7" s="14" customFormat="1" ht="25.5" x14ac:dyDescent="0.25">
      <c r="A40" s="83" t="s">
        <v>334</v>
      </c>
      <c r="B40" s="9" t="s">
        <v>176</v>
      </c>
      <c r="C40" s="63">
        <v>600</v>
      </c>
      <c r="D40" s="63" t="s">
        <v>96</v>
      </c>
      <c r="E40" s="63" t="s">
        <v>137</v>
      </c>
      <c r="F40" s="119">
        <v>3516.5</v>
      </c>
      <c r="G40" s="13"/>
    </row>
    <row r="41" spans="1:7" s="14" customFormat="1" ht="25.5" x14ac:dyDescent="0.25">
      <c r="A41" s="83" t="s">
        <v>177</v>
      </c>
      <c r="B41" s="9" t="s">
        <v>178</v>
      </c>
      <c r="C41" s="62"/>
      <c r="D41" s="63"/>
      <c r="E41" s="63"/>
      <c r="F41" s="119">
        <f>SUM(F42:F43)</f>
        <v>582.9</v>
      </c>
      <c r="G41" s="13"/>
    </row>
    <row r="42" spans="1:7" s="14" customFormat="1" ht="25.5" x14ac:dyDescent="0.25">
      <c r="A42" s="83" t="s">
        <v>323</v>
      </c>
      <c r="B42" s="9" t="s">
        <v>178</v>
      </c>
      <c r="C42" s="63">
        <v>200</v>
      </c>
      <c r="D42" s="63" t="s">
        <v>96</v>
      </c>
      <c r="E42" s="63" t="s">
        <v>137</v>
      </c>
      <c r="F42" s="119">
        <v>47.6</v>
      </c>
      <c r="G42" s="13"/>
    </row>
    <row r="43" spans="1:7" s="14" customFormat="1" ht="25.5" x14ac:dyDescent="0.25">
      <c r="A43" s="83" t="s">
        <v>334</v>
      </c>
      <c r="B43" s="9" t="s">
        <v>178</v>
      </c>
      <c r="C43" s="63">
        <v>600</v>
      </c>
      <c r="D43" s="63" t="s">
        <v>96</v>
      </c>
      <c r="E43" s="63" t="s">
        <v>137</v>
      </c>
      <c r="F43" s="119">
        <v>535.29999999999995</v>
      </c>
      <c r="G43" s="13"/>
    </row>
    <row r="44" spans="1:7" s="14" customFormat="1" ht="51" x14ac:dyDescent="0.25">
      <c r="A44" s="83" t="s">
        <v>180</v>
      </c>
      <c r="B44" s="9" t="s">
        <v>181</v>
      </c>
      <c r="C44" s="62"/>
      <c r="D44" s="63"/>
      <c r="E44" s="63"/>
      <c r="F44" s="119">
        <f>SUM(F45:F47)</f>
        <v>167338.09999999998</v>
      </c>
      <c r="G44" s="13"/>
    </row>
    <row r="45" spans="1:7" s="14" customFormat="1" ht="51" x14ac:dyDescent="0.25">
      <c r="A45" s="83" t="s">
        <v>322</v>
      </c>
      <c r="B45" s="9" t="s">
        <v>181</v>
      </c>
      <c r="C45" s="63">
        <v>100</v>
      </c>
      <c r="D45" s="63" t="s">
        <v>96</v>
      </c>
      <c r="E45" s="63" t="s">
        <v>137</v>
      </c>
      <c r="F45" s="119">
        <v>85907.4</v>
      </c>
      <c r="G45" s="13"/>
    </row>
    <row r="46" spans="1:7" s="14" customFormat="1" ht="25.5" x14ac:dyDescent="0.25">
      <c r="A46" s="83" t="s">
        <v>323</v>
      </c>
      <c r="B46" s="9" t="s">
        <v>181</v>
      </c>
      <c r="C46" s="63">
        <v>200</v>
      </c>
      <c r="D46" s="63" t="s">
        <v>96</v>
      </c>
      <c r="E46" s="63" t="s">
        <v>137</v>
      </c>
      <c r="F46" s="119">
        <v>2502.1999999999998</v>
      </c>
      <c r="G46" s="13"/>
    </row>
    <row r="47" spans="1:7" s="14" customFormat="1" ht="25.5" x14ac:dyDescent="0.25">
      <c r="A47" s="83" t="s">
        <v>334</v>
      </c>
      <c r="B47" s="9" t="s">
        <v>181</v>
      </c>
      <c r="C47" s="63">
        <v>600</v>
      </c>
      <c r="D47" s="63" t="s">
        <v>96</v>
      </c>
      <c r="E47" s="63" t="s">
        <v>137</v>
      </c>
      <c r="F47" s="120">
        <v>78928.5</v>
      </c>
      <c r="G47" s="13"/>
    </row>
    <row r="48" spans="1:7" s="14" customFormat="1" ht="25.5" x14ac:dyDescent="0.25">
      <c r="A48" s="83" t="s">
        <v>426</v>
      </c>
      <c r="B48" s="108" t="s">
        <v>435</v>
      </c>
      <c r="C48" s="63"/>
      <c r="D48" s="63"/>
      <c r="E48" s="63"/>
      <c r="F48" s="119">
        <f>F49+F50</f>
        <v>2153</v>
      </c>
      <c r="G48" s="13"/>
    </row>
    <row r="49" spans="1:7" s="14" customFormat="1" ht="25.5" x14ac:dyDescent="0.25">
      <c r="A49" s="83" t="s">
        <v>323</v>
      </c>
      <c r="B49" s="108" t="s">
        <v>435</v>
      </c>
      <c r="C49" s="63">
        <v>200</v>
      </c>
      <c r="D49" s="63" t="s">
        <v>96</v>
      </c>
      <c r="E49" s="63" t="s">
        <v>137</v>
      </c>
      <c r="F49" s="119">
        <v>1296.2</v>
      </c>
      <c r="G49" s="13"/>
    </row>
    <row r="50" spans="1:7" s="14" customFormat="1" ht="25.5" x14ac:dyDescent="0.25">
      <c r="A50" s="83" t="s">
        <v>334</v>
      </c>
      <c r="B50" s="108" t="s">
        <v>435</v>
      </c>
      <c r="C50" s="63">
        <v>600</v>
      </c>
      <c r="D50" s="63" t="s">
        <v>96</v>
      </c>
      <c r="E50" s="63" t="s">
        <v>137</v>
      </c>
      <c r="F50" s="119">
        <v>856.8</v>
      </c>
      <c r="G50" s="13"/>
    </row>
    <row r="51" spans="1:7" s="14" customFormat="1" ht="25.5" x14ac:dyDescent="0.25">
      <c r="A51" s="83" t="s">
        <v>182</v>
      </c>
      <c r="B51" s="9" t="s">
        <v>183</v>
      </c>
      <c r="C51" s="63"/>
      <c r="D51" s="63"/>
      <c r="E51" s="63"/>
      <c r="F51" s="119">
        <f>F52</f>
        <v>3850.1</v>
      </c>
      <c r="G51" s="13"/>
    </row>
    <row r="52" spans="1:7" s="14" customFormat="1" ht="25.5" x14ac:dyDescent="0.25">
      <c r="A52" s="83" t="s">
        <v>323</v>
      </c>
      <c r="B52" s="9" t="s">
        <v>183</v>
      </c>
      <c r="C52" s="63">
        <v>200</v>
      </c>
      <c r="D52" s="63" t="s">
        <v>96</v>
      </c>
      <c r="E52" s="63" t="s">
        <v>137</v>
      </c>
      <c r="F52" s="119">
        <v>3850.1</v>
      </c>
      <c r="G52" s="13"/>
    </row>
    <row r="53" spans="1:7" s="14" customFormat="1" ht="25.5" x14ac:dyDescent="0.25">
      <c r="A53" s="83" t="s">
        <v>346</v>
      </c>
      <c r="B53" s="9" t="s">
        <v>347</v>
      </c>
      <c r="C53" s="63"/>
      <c r="D53" s="63"/>
      <c r="E53" s="63"/>
      <c r="F53" s="119">
        <f>F54+F55</f>
        <v>1772</v>
      </c>
      <c r="G53" s="13"/>
    </row>
    <row r="54" spans="1:7" s="14" customFormat="1" ht="25.5" x14ac:dyDescent="0.25">
      <c r="A54" s="83" t="s">
        <v>323</v>
      </c>
      <c r="B54" s="9" t="s">
        <v>347</v>
      </c>
      <c r="C54" s="63">
        <v>200</v>
      </c>
      <c r="D54" s="63" t="s">
        <v>96</v>
      </c>
      <c r="E54" s="63" t="s">
        <v>137</v>
      </c>
      <c r="F54" s="119">
        <v>671.2</v>
      </c>
      <c r="G54" s="13"/>
    </row>
    <row r="55" spans="1:7" s="14" customFormat="1" ht="25.5" x14ac:dyDescent="0.25">
      <c r="A55" s="83" t="s">
        <v>334</v>
      </c>
      <c r="B55" s="9" t="s">
        <v>347</v>
      </c>
      <c r="C55" s="63">
        <v>600</v>
      </c>
      <c r="D55" s="63" t="s">
        <v>96</v>
      </c>
      <c r="E55" s="63" t="s">
        <v>137</v>
      </c>
      <c r="F55" s="119">
        <v>1100.8</v>
      </c>
      <c r="G55" s="13"/>
    </row>
    <row r="56" spans="1:7" s="14" customFormat="1" ht="25.5" x14ac:dyDescent="0.25">
      <c r="A56" s="83" t="s">
        <v>403</v>
      </c>
      <c r="B56" s="93" t="s">
        <v>404</v>
      </c>
      <c r="C56" s="63"/>
      <c r="D56" s="63"/>
      <c r="E56" s="63"/>
      <c r="F56" s="119">
        <f>F57</f>
        <v>350.3</v>
      </c>
      <c r="G56" s="13"/>
    </row>
    <row r="57" spans="1:7" s="14" customFormat="1" ht="25.5" x14ac:dyDescent="0.25">
      <c r="A57" s="83" t="s">
        <v>323</v>
      </c>
      <c r="B57" s="93" t="s">
        <v>404</v>
      </c>
      <c r="C57" s="63">
        <v>200</v>
      </c>
      <c r="D57" s="63" t="s">
        <v>96</v>
      </c>
      <c r="E57" s="63" t="s">
        <v>137</v>
      </c>
      <c r="F57" s="119">
        <v>350.3</v>
      </c>
      <c r="G57" s="13"/>
    </row>
    <row r="58" spans="1:7" s="14" customFormat="1" ht="38.25" x14ac:dyDescent="0.25">
      <c r="A58" s="83" t="s">
        <v>399</v>
      </c>
      <c r="B58" s="93" t="s">
        <v>402</v>
      </c>
      <c r="C58" s="63"/>
      <c r="D58" s="63"/>
      <c r="E58" s="63"/>
      <c r="F58" s="119">
        <f>F59</f>
        <v>261.39999999999998</v>
      </c>
      <c r="G58" s="13"/>
    </row>
    <row r="59" spans="1:7" s="14" customFormat="1" ht="25.5" x14ac:dyDescent="0.25">
      <c r="A59" s="83" t="s">
        <v>323</v>
      </c>
      <c r="B59" s="93" t="s">
        <v>402</v>
      </c>
      <c r="C59" s="63">
        <v>200</v>
      </c>
      <c r="D59" s="63" t="s">
        <v>96</v>
      </c>
      <c r="E59" s="63" t="s">
        <v>137</v>
      </c>
      <c r="F59" s="119">
        <v>261.39999999999998</v>
      </c>
      <c r="G59" s="13"/>
    </row>
    <row r="60" spans="1:7" s="14" customFormat="1" ht="25.5" x14ac:dyDescent="0.25">
      <c r="A60" s="83" t="s">
        <v>437</v>
      </c>
      <c r="B60" s="93" t="s">
        <v>436</v>
      </c>
      <c r="C60" s="63"/>
      <c r="D60" s="63"/>
      <c r="E60" s="63"/>
      <c r="F60" s="119">
        <f>F61+F62</f>
        <v>10131.699999999999</v>
      </c>
      <c r="G60" s="13"/>
    </row>
    <row r="61" spans="1:7" s="14" customFormat="1" ht="25.5" x14ac:dyDescent="0.25">
      <c r="A61" s="83" t="s">
        <v>323</v>
      </c>
      <c r="B61" s="93" t="s">
        <v>436</v>
      </c>
      <c r="C61" s="63">
        <v>200</v>
      </c>
      <c r="D61" s="63" t="s">
        <v>96</v>
      </c>
      <c r="E61" s="63" t="s">
        <v>137</v>
      </c>
      <c r="F61" s="119">
        <v>9756.4</v>
      </c>
      <c r="G61" s="13"/>
    </row>
    <row r="62" spans="1:7" s="14" customFormat="1" ht="25.5" x14ac:dyDescent="0.25">
      <c r="A62" s="83" t="s">
        <v>334</v>
      </c>
      <c r="B62" s="93" t="s">
        <v>436</v>
      </c>
      <c r="C62" s="63">
        <v>600</v>
      </c>
      <c r="D62" s="63" t="s">
        <v>96</v>
      </c>
      <c r="E62" s="63" t="s">
        <v>137</v>
      </c>
      <c r="F62" s="119">
        <v>375.3</v>
      </c>
      <c r="G62" s="13"/>
    </row>
    <row r="63" spans="1:7" s="14" customFormat="1" ht="25.5" x14ac:dyDescent="0.25">
      <c r="A63" s="83" t="s">
        <v>357</v>
      </c>
      <c r="B63" s="93" t="s">
        <v>359</v>
      </c>
      <c r="C63" s="63"/>
      <c r="D63" s="63"/>
      <c r="E63" s="63"/>
      <c r="F63" s="119">
        <f>F64</f>
        <v>2695.5</v>
      </c>
      <c r="G63" s="13"/>
    </row>
    <row r="64" spans="1:7" s="14" customFormat="1" ht="38.25" x14ac:dyDescent="0.25">
      <c r="A64" s="83" t="s">
        <v>358</v>
      </c>
      <c r="B64" s="93" t="s">
        <v>360</v>
      </c>
      <c r="C64" s="63"/>
      <c r="D64" s="63"/>
      <c r="E64" s="63"/>
      <c r="F64" s="119">
        <f>F65+F66</f>
        <v>2695.5</v>
      </c>
      <c r="G64" s="13"/>
    </row>
    <row r="65" spans="1:7" s="14" customFormat="1" ht="25.5" x14ac:dyDescent="0.25">
      <c r="A65" s="83" t="s">
        <v>323</v>
      </c>
      <c r="B65" s="93" t="s">
        <v>360</v>
      </c>
      <c r="C65" s="63">
        <v>200</v>
      </c>
      <c r="D65" s="9" t="s">
        <v>96</v>
      </c>
      <c r="E65" s="9" t="s">
        <v>234</v>
      </c>
      <c r="F65" s="119">
        <v>2399.6</v>
      </c>
      <c r="G65" s="13"/>
    </row>
    <row r="66" spans="1:7" s="14" customFormat="1" ht="25.5" x14ac:dyDescent="0.25">
      <c r="A66" s="83" t="s">
        <v>334</v>
      </c>
      <c r="B66" s="93" t="s">
        <v>360</v>
      </c>
      <c r="C66" s="63">
        <v>600</v>
      </c>
      <c r="D66" s="9" t="s">
        <v>96</v>
      </c>
      <c r="E66" s="9" t="s">
        <v>234</v>
      </c>
      <c r="F66" s="119">
        <v>295.89999999999998</v>
      </c>
      <c r="G66" s="13"/>
    </row>
    <row r="67" spans="1:7" s="14" customFormat="1" hidden="1" x14ac:dyDescent="0.25">
      <c r="A67" s="83" t="s">
        <v>184</v>
      </c>
      <c r="B67" s="9" t="s">
        <v>185</v>
      </c>
      <c r="C67" s="63"/>
      <c r="D67" s="63"/>
      <c r="E67" s="63"/>
      <c r="F67" s="119">
        <f>F68</f>
        <v>0</v>
      </c>
      <c r="G67" s="13"/>
    </row>
    <row r="68" spans="1:7" s="14" customFormat="1" ht="51" hidden="1" x14ac:dyDescent="0.25">
      <c r="A68" s="83" t="s">
        <v>186</v>
      </c>
      <c r="B68" s="9" t="s">
        <v>187</v>
      </c>
      <c r="C68" s="63"/>
      <c r="D68" s="63"/>
      <c r="E68" s="63"/>
      <c r="F68" s="119">
        <f>F69</f>
        <v>0</v>
      </c>
      <c r="G68" s="13"/>
    </row>
    <row r="69" spans="1:7" s="14" customFormat="1" hidden="1" x14ac:dyDescent="0.25">
      <c r="A69" s="83" t="s">
        <v>179</v>
      </c>
      <c r="B69" s="9" t="s">
        <v>187</v>
      </c>
      <c r="C69" s="63">
        <v>200</v>
      </c>
      <c r="D69" s="63" t="s">
        <v>96</v>
      </c>
      <c r="E69" s="63" t="s">
        <v>137</v>
      </c>
      <c r="F69" s="119"/>
      <c r="G69" s="13"/>
    </row>
    <row r="70" spans="1:7" s="14" customFormat="1" hidden="1" x14ac:dyDescent="0.25">
      <c r="A70" s="83" t="s">
        <v>188</v>
      </c>
      <c r="B70" s="9" t="s">
        <v>189</v>
      </c>
      <c r="C70" s="63"/>
      <c r="D70" s="63" t="s">
        <v>96</v>
      </c>
      <c r="E70" s="63" t="s">
        <v>137</v>
      </c>
      <c r="F70" s="119">
        <f>F71</f>
        <v>0</v>
      </c>
      <c r="G70" s="13"/>
    </row>
    <row r="71" spans="1:7" s="14" customFormat="1" ht="38.25" hidden="1" x14ac:dyDescent="0.25">
      <c r="A71" s="83" t="s">
        <v>190</v>
      </c>
      <c r="B71" s="9" t="s">
        <v>191</v>
      </c>
      <c r="C71" s="63"/>
      <c r="D71" s="63" t="s">
        <v>96</v>
      </c>
      <c r="E71" s="63" t="s">
        <v>137</v>
      </c>
      <c r="F71" s="119">
        <f>F72</f>
        <v>0</v>
      </c>
      <c r="G71" s="13"/>
    </row>
    <row r="72" spans="1:7" s="14" customFormat="1" hidden="1" x14ac:dyDescent="0.25">
      <c r="A72" s="83" t="s">
        <v>179</v>
      </c>
      <c r="B72" s="9" t="s">
        <v>191</v>
      </c>
      <c r="C72" s="63">
        <v>200</v>
      </c>
      <c r="D72" s="63" t="s">
        <v>96</v>
      </c>
      <c r="E72" s="63" t="s">
        <v>137</v>
      </c>
      <c r="F72" s="119"/>
      <c r="G72" s="13"/>
    </row>
    <row r="73" spans="1:7" s="14" customFormat="1" hidden="1" x14ac:dyDescent="0.25">
      <c r="A73" s="83" t="s">
        <v>192</v>
      </c>
      <c r="B73" s="9" t="s">
        <v>193</v>
      </c>
      <c r="C73" s="63"/>
      <c r="D73" s="63"/>
      <c r="E73" s="63"/>
      <c r="F73" s="119">
        <f>F74</f>
        <v>0</v>
      </c>
      <c r="G73" s="13"/>
    </row>
    <row r="74" spans="1:7" s="14" customFormat="1" ht="25.5" hidden="1" x14ac:dyDescent="0.25">
      <c r="A74" s="83" t="s">
        <v>194</v>
      </c>
      <c r="B74" s="9" t="s">
        <v>195</v>
      </c>
      <c r="C74" s="63"/>
      <c r="D74" s="63"/>
      <c r="E74" s="63"/>
      <c r="F74" s="119">
        <f>F75</f>
        <v>0</v>
      </c>
      <c r="G74" s="13"/>
    </row>
    <row r="75" spans="1:7" s="14" customFormat="1" hidden="1" x14ac:dyDescent="0.25">
      <c r="A75" s="83" t="s">
        <v>179</v>
      </c>
      <c r="B75" s="9" t="s">
        <v>195</v>
      </c>
      <c r="C75" s="63">
        <v>200</v>
      </c>
      <c r="D75" s="63" t="s">
        <v>96</v>
      </c>
      <c r="E75" s="63" t="s">
        <v>137</v>
      </c>
      <c r="F75" s="119"/>
      <c r="G75" s="13"/>
    </row>
    <row r="76" spans="1:7" s="14" customFormat="1" ht="25.5" x14ac:dyDescent="0.25">
      <c r="A76" s="83" t="s">
        <v>363</v>
      </c>
      <c r="B76" s="9" t="s">
        <v>160</v>
      </c>
      <c r="C76" s="62"/>
      <c r="D76" s="63"/>
      <c r="E76" s="63"/>
      <c r="F76" s="119">
        <f>F93+F77+F80+F84+F87+F90</f>
        <v>6814.9</v>
      </c>
      <c r="G76" s="13"/>
    </row>
    <row r="77" spans="1:7" s="14" customFormat="1" ht="38.25" hidden="1" x14ac:dyDescent="0.25">
      <c r="A77" s="83" t="s">
        <v>367</v>
      </c>
      <c r="B77" s="9" t="s">
        <v>240</v>
      </c>
      <c r="C77" s="62"/>
      <c r="D77" s="63"/>
      <c r="E77" s="63"/>
      <c r="F77" s="119">
        <f>F78</f>
        <v>0</v>
      </c>
      <c r="G77" s="13"/>
    </row>
    <row r="78" spans="1:7" s="14" customFormat="1" ht="25.5" hidden="1" x14ac:dyDescent="0.25">
      <c r="A78" s="83" t="s">
        <v>368</v>
      </c>
      <c r="B78" s="9" t="s">
        <v>241</v>
      </c>
      <c r="C78" s="62"/>
      <c r="D78" s="63"/>
      <c r="E78" s="63"/>
      <c r="F78" s="119">
        <f>F79</f>
        <v>0</v>
      </c>
      <c r="G78" s="13"/>
    </row>
    <row r="79" spans="1:7" s="14" customFormat="1" hidden="1" x14ac:dyDescent="0.25">
      <c r="A79" s="83" t="s">
        <v>325</v>
      </c>
      <c r="B79" s="9" t="s">
        <v>241</v>
      </c>
      <c r="C79" s="63">
        <v>300</v>
      </c>
      <c r="D79" s="63" t="s">
        <v>158</v>
      </c>
      <c r="E79" s="63" t="s">
        <v>106</v>
      </c>
      <c r="F79" s="119"/>
      <c r="G79" s="13"/>
    </row>
    <row r="80" spans="1:7" s="14" customFormat="1" ht="51" x14ac:dyDescent="0.25">
      <c r="A80" s="83" t="s">
        <v>242</v>
      </c>
      <c r="B80" s="9" t="s">
        <v>243</v>
      </c>
      <c r="C80" s="63"/>
      <c r="D80" s="63"/>
      <c r="E80" s="63"/>
      <c r="F80" s="119">
        <f>F81</f>
        <v>82.5</v>
      </c>
      <c r="G80" s="13"/>
    </row>
    <row r="81" spans="1:7" s="14" customFormat="1" ht="51" x14ac:dyDescent="0.25">
      <c r="A81" s="83" t="s">
        <v>244</v>
      </c>
      <c r="B81" s="9" t="s">
        <v>245</v>
      </c>
      <c r="C81" s="62"/>
      <c r="D81" s="63"/>
      <c r="E81" s="63"/>
      <c r="F81" s="119">
        <f>F82+F83</f>
        <v>82.5</v>
      </c>
      <c r="G81" s="13"/>
    </row>
    <row r="82" spans="1:7" s="14" customFormat="1" x14ac:dyDescent="0.25">
      <c r="A82" s="83" t="s">
        <v>325</v>
      </c>
      <c r="B82" s="9" t="s">
        <v>245</v>
      </c>
      <c r="C82" s="63">
        <v>300</v>
      </c>
      <c r="D82" s="63" t="s">
        <v>158</v>
      </c>
      <c r="E82" s="63" t="s">
        <v>106</v>
      </c>
      <c r="F82" s="119">
        <v>43.2</v>
      </c>
      <c r="G82" s="13"/>
    </row>
    <row r="83" spans="1:7" s="14" customFormat="1" ht="25.5" x14ac:dyDescent="0.25">
      <c r="A83" s="83" t="s">
        <v>334</v>
      </c>
      <c r="B83" s="9" t="s">
        <v>245</v>
      </c>
      <c r="C83" s="63">
        <v>600</v>
      </c>
      <c r="D83" s="63" t="s">
        <v>158</v>
      </c>
      <c r="E83" s="63" t="s">
        <v>106</v>
      </c>
      <c r="F83" s="119">
        <v>39.299999999999997</v>
      </c>
      <c r="G83" s="13"/>
    </row>
    <row r="84" spans="1:7" s="14" customFormat="1" ht="25.5" x14ac:dyDescent="0.25">
      <c r="A84" s="83" t="s">
        <v>246</v>
      </c>
      <c r="B84" s="9" t="s">
        <v>247</v>
      </c>
      <c r="C84" s="62"/>
      <c r="D84" s="63"/>
      <c r="E84" s="63"/>
      <c r="F84" s="119">
        <f>F85</f>
        <v>2265.3000000000002</v>
      </c>
      <c r="G84" s="13"/>
    </row>
    <row r="85" spans="1:7" s="14" customFormat="1" ht="38.25" x14ac:dyDescent="0.25">
      <c r="A85" s="83" t="s">
        <v>248</v>
      </c>
      <c r="B85" s="9" t="s">
        <v>249</v>
      </c>
      <c r="C85" s="62"/>
      <c r="D85" s="63"/>
      <c r="E85" s="63"/>
      <c r="F85" s="119">
        <f>F86</f>
        <v>2265.3000000000002</v>
      </c>
      <c r="G85" s="13"/>
    </row>
    <row r="86" spans="1:7" s="14" customFormat="1" x14ac:dyDescent="0.25">
      <c r="A86" s="83" t="s">
        <v>325</v>
      </c>
      <c r="B86" s="9" t="s">
        <v>249</v>
      </c>
      <c r="C86" s="63">
        <v>300</v>
      </c>
      <c r="D86" s="63" t="s">
        <v>158</v>
      </c>
      <c r="E86" s="63" t="s">
        <v>106</v>
      </c>
      <c r="F86" s="120">
        <v>2265.3000000000002</v>
      </c>
      <c r="G86" s="13"/>
    </row>
    <row r="87" spans="1:7" s="14" customFormat="1" ht="25.5" x14ac:dyDescent="0.25">
      <c r="A87" s="83" t="s">
        <v>250</v>
      </c>
      <c r="B87" s="9" t="s">
        <v>251</v>
      </c>
      <c r="C87" s="62"/>
      <c r="D87" s="63"/>
      <c r="E87" s="63"/>
      <c r="F87" s="119">
        <f>F88</f>
        <v>1983.7</v>
      </c>
      <c r="G87" s="13"/>
    </row>
    <row r="88" spans="1:7" s="14" customFormat="1" ht="38.25" x14ac:dyDescent="0.25">
      <c r="A88" s="83" t="s">
        <v>252</v>
      </c>
      <c r="B88" s="9" t="s">
        <v>253</v>
      </c>
      <c r="C88" s="62"/>
      <c r="D88" s="63"/>
      <c r="E88" s="63"/>
      <c r="F88" s="119">
        <f>F89</f>
        <v>1983.7</v>
      </c>
      <c r="G88" s="13"/>
    </row>
    <row r="89" spans="1:7" s="14" customFormat="1" x14ac:dyDescent="0.25">
      <c r="A89" s="83"/>
      <c r="B89" s="9" t="s">
        <v>253</v>
      </c>
      <c r="C89" s="63">
        <v>300</v>
      </c>
      <c r="D89" s="63" t="s">
        <v>158</v>
      </c>
      <c r="E89" s="63" t="s">
        <v>106</v>
      </c>
      <c r="F89" s="119">
        <v>1983.7</v>
      </c>
      <c r="G89" s="13"/>
    </row>
    <row r="90" spans="1:7" s="14" customFormat="1" ht="25.5" x14ac:dyDescent="0.25">
      <c r="A90" s="83" t="s">
        <v>254</v>
      </c>
      <c r="B90" s="9" t="s">
        <v>255</v>
      </c>
      <c r="C90" s="62"/>
      <c r="D90" s="63"/>
      <c r="E90" s="63"/>
      <c r="F90" s="119">
        <f>F91</f>
        <v>1420.4</v>
      </c>
      <c r="G90" s="13"/>
    </row>
    <row r="91" spans="1:7" s="14" customFormat="1" ht="38.25" x14ac:dyDescent="0.25">
      <c r="A91" s="83" t="s">
        <v>369</v>
      </c>
      <c r="B91" s="9" t="s">
        <v>256</v>
      </c>
      <c r="C91" s="62"/>
      <c r="D91" s="63"/>
      <c r="E91" s="63"/>
      <c r="F91" s="119">
        <f>F92</f>
        <v>1420.4</v>
      </c>
      <c r="G91" s="13"/>
    </row>
    <row r="92" spans="1:7" s="14" customFormat="1" x14ac:dyDescent="0.25">
      <c r="A92" s="83" t="s">
        <v>325</v>
      </c>
      <c r="B92" s="9" t="s">
        <v>256</v>
      </c>
      <c r="C92" s="63">
        <v>300</v>
      </c>
      <c r="D92" s="63" t="s">
        <v>158</v>
      </c>
      <c r="E92" s="63" t="s">
        <v>106</v>
      </c>
      <c r="F92" s="119">
        <v>1420.4</v>
      </c>
      <c r="G92" s="13"/>
    </row>
    <row r="93" spans="1:7" s="14" customFormat="1" ht="38.25" x14ac:dyDescent="0.25">
      <c r="A93" s="83" t="s">
        <v>161</v>
      </c>
      <c r="B93" s="9" t="s">
        <v>162</v>
      </c>
      <c r="C93" s="62"/>
      <c r="D93" s="63"/>
      <c r="E93" s="63"/>
      <c r="F93" s="119">
        <f>F94</f>
        <v>1063</v>
      </c>
      <c r="G93" s="13"/>
    </row>
    <row r="94" spans="1:7" s="14" customFormat="1" ht="38.25" x14ac:dyDescent="0.25">
      <c r="A94" s="83" t="s">
        <v>364</v>
      </c>
      <c r="B94" s="9" t="s">
        <v>163</v>
      </c>
      <c r="C94" s="62"/>
      <c r="D94" s="63"/>
      <c r="E94" s="63"/>
      <c r="F94" s="119">
        <f>SUM(F95:F96)</f>
        <v>1063</v>
      </c>
      <c r="G94" s="13"/>
    </row>
    <row r="95" spans="1:7" s="14" customFormat="1" ht="51" x14ac:dyDescent="0.25">
      <c r="A95" s="83" t="s">
        <v>322</v>
      </c>
      <c r="B95" s="9" t="s">
        <v>163</v>
      </c>
      <c r="C95" s="63">
        <v>100</v>
      </c>
      <c r="D95" s="63" t="s">
        <v>4</v>
      </c>
      <c r="E95" s="63" t="s">
        <v>5</v>
      </c>
      <c r="F95" s="119">
        <v>838.9</v>
      </c>
      <c r="G95" s="13"/>
    </row>
    <row r="96" spans="1:7" s="14" customFormat="1" ht="25.5" x14ac:dyDescent="0.25">
      <c r="A96" s="83" t="s">
        <v>323</v>
      </c>
      <c r="B96" s="9" t="s">
        <v>163</v>
      </c>
      <c r="C96" s="63">
        <v>200</v>
      </c>
      <c r="D96" s="63" t="s">
        <v>4</v>
      </c>
      <c r="E96" s="63" t="s">
        <v>5</v>
      </c>
      <c r="F96" s="119">
        <v>224.1</v>
      </c>
      <c r="G96" s="13"/>
    </row>
    <row r="97" spans="1:7" s="14" customFormat="1" x14ac:dyDescent="0.25">
      <c r="A97" s="83" t="s">
        <v>205</v>
      </c>
      <c r="B97" s="9" t="s">
        <v>206</v>
      </c>
      <c r="C97" s="62"/>
      <c r="D97" s="63"/>
      <c r="E97" s="63"/>
      <c r="F97" s="119">
        <f>F98+F113+F104</f>
        <v>23235.7</v>
      </c>
      <c r="G97" s="13"/>
    </row>
    <row r="98" spans="1:7" s="14" customFormat="1" ht="25.5" x14ac:dyDescent="0.25">
      <c r="A98" s="83" t="s">
        <v>207</v>
      </c>
      <c r="B98" s="9" t="s">
        <v>208</v>
      </c>
      <c r="C98" s="62"/>
      <c r="D98" s="63"/>
      <c r="E98" s="63"/>
      <c r="F98" s="119">
        <f>F99+F108+F111</f>
        <v>23168.799999999999</v>
      </c>
      <c r="G98" s="13"/>
    </row>
    <row r="99" spans="1:7" s="14" customFormat="1" ht="25.5" x14ac:dyDescent="0.25">
      <c r="A99" s="83" t="s">
        <v>40</v>
      </c>
      <c r="B99" s="9" t="s">
        <v>209</v>
      </c>
      <c r="C99" s="62"/>
      <c r="D99" s="63"/>
      <c r="E99" s="63"/>
      <c r="F99" s="119">
        <f>SUM(F100:F103)</f>
        <v>22809.1</v>
      </c>
      <c r="G99" s="13"/>
    </row>
    <row r="100" spans="1:7" s="14" customFormat="1" ht="51" x14ac:dyDescent="0.25">
      <c r="A100" s="83" t="s">
        <v>322</v>
      </c>
      <c r="B100" s="9" t="s">
        <v>209</v>
      </c>
      <c r="C100" s="63">
        <v>100</v>
      </c>
      <c r="D100" s="63" t="s">
        <v>96</v>
      </c>
      <c r="E100" s="63" t="s">
        <v>97</v>
      </c>
      <c r="F100" s="119">
        <v>9424.1</v>
      </c>
      <c r="G100" s="13"/>
    </row>
    <row r="101" spans="1:7" s="14" customFormat="1" ht="25.5" x14ac:dyDescent="0.25">
      <c r="A101" s="83" t="s">
        <v>323</v>
      </c>
      <c r="B101" s="9" t="s">
        <v>209</v>
      </c>
      <c r="C101" s="63">
        <v>200</v>
      </c>
      <c r="D101" s="63" t="s">
        <v>96</v>
      </c>
      <c r="E101" s="63" t="s">
        <v>97</v>
      </c>
      <c r="F101" s="119">
        <v>2964.2</v>
      </c>
      <c r="G101" s="13"/>
    </row>
    <row r="102" spans="1:7" s="14" customFormat="1" ht="25.5" x14ac:dyDescent="0.25">
      <c r="A102" s="83" t="s">
        <v>334</v>
      </c>
      <c r="B102" s="9" t="s">
        <v>209</v>
      </c>
      <c r="C102" s="63">
        <v>600</v>
      </c>
      <c r="D102" s="63" t="s">
        <v>96</v>
      </c>
      <c r="E102" s="63" t="s">
        <v>97</v>
      </c>
      <c r="F102" s="119">
        <v>9078.5</v>
      </c>
      <c r="G102" s="13"/>
    </row>
    <row r="103" spans="1:7" s="14" customFormat="1" x14ac:dyDescent="0.25">
      <c r="A103" s="83" t="s">
        <v>324</v>
      </c>
      <c r="B103" s="9" t="s">
        <v>209</v>
      </c>
      <c r="C103" s="63">
        <v>800</v>
      </c>
      <c r="D103" s="63" t="s">
        <v>96</v>
      </c>
      <c r="E103" s="63" t="s">
        <v>97</v>
      </c>
      <c r="F103" s="119">
        <v>1342.3</v>
      </c>
      <c r="G103" s="13"/>
    </row>
    <row r="104" spans="1:7" s="14" customFormat="1" hidden="1" x14ac:dyDescent="0.25">
      <c r="A104" s="83" t="s">
        <v>188</v>
      </c>
      <c r="B104" s="9" t="s">
        <v>211</v>
      </c>
      <c r="C104" s="63"/>
      <c r="D104" s="63"/>
      <c r="E104" s="63"/>
      <c r="F104" s="119">
        <f>F105</f>
        <v>0</v>
      </c>
      <c r="G104" s="13"/>
    </row>
    <row r="105" spans="1:7" s="14" customFormat="1" ht="38.25" hidden="1" x14ac:dyDescent="0.25">
      <c r="A105" s="83" t="s">
        <v>212</v>
      </c>
      <c r="B105" s="9" t="s">
        <v>213</v>
      </c>
      <c r="C105" s="63"/>
      <c r="D105" s="63"/>
      <c r="E105" s="63"/>
      <c r="F105" s="119">
        <f>F106+F107</f>
        <v>0</v>
      </c>
      <c r="G105" s="13"/>
    </row>
    <row r="106" spans="1:7" s="14" customFormat="1" ht="25.5" hidden="1" x14ac:dyDescent="0.25">
      <c r="A106" s="83" t="s">
        <v>323</v>
      </c>
      <c r="B106" s="9" t="s">
        <v>213</v>
      </c>
      <c r="C106" s="63">
        <v>200</v>
      </c>
      <c r="D106" s="63" t="s">
        <v>96</v>
      </c>
      <c r="E106" s="63" t="s">
        <v>97</v>
      </c>
      <c r="F106" s="119"/>
      <c r="G106" s="13"/>
    </row>
    <row r="107" spans="1:7" s="14" customFormat="1" hidden="1" x14ac:dyDescent="0.25">
      <c r="A107" s="83" t="s">
        <v>210</v>
      </c>
      <c r="B107" s="9" t="s">
        <v>213</v>
      </c>
      <c r="C107" s="63">
        <v>244</v>
      </c>
      <c r="D107" s="63" t="s">
        <v>96</v>
      </c>
      <c r="E107" s="63" t="s">
        <v>97</v>
      </c>
      <c r="F107" s="119"/>
      <c r="G107" s="13"/>
    </row>
    <row r="108" spans="1:7" s="14" customFormat="1" ht="25.5" x14ac:dyDescent="0.25">
      <c r="A108" s="83" t="s">
        <v>440</v>
      </c>
      <c r="B108" s="108" t="s">
        <v>438</v>
      </c>
      <c r="C108" s="63"/>
      <c r="D108" s="63"/>
      <c r="E108" s="63"/>
      <c r="F108" s="119">
        <f>F109+F110</f>
        <v>315</v>
      </c>
      <c r="G108" s="13"/>
    </row>
    <row r="109" spans="1:7" s="14" customFormat="1" ht="25.5" x14ac:dyDescent="0.25">
      <c r="A109" s="83" t="s">
        <v>323</v>
      </c>
      <c r="B109" s="108" t="s">
        <v>438</v>
      </c>
      <c r="C109" s="63">
        <v>200</v>
      </c>
      <c r="D109" s="63" t="s">
        <v>96</v>
      </c>
      <c r="E109" s="63" t="s">
        <v>97</v>
      </c>
      <c r="F109" s="119">
        <v>150</v>
      </c>
      <c r="G109" s="13"/>
    </row>
    <row r="110" spans="1:7" s="14" customFormat="1" ht="25.5" x14ac:dyDescent="0.25">
      <c r="A110" s="83" t="s">
        <v>334</v>
      </c>
      <c r="B110" s="108" t="s">
        <v>438</v>
      </c>
      <c r="C110" s="63">
        <v>600</v>
      </c>
      <c r="D110" s="63" t="s">
        <v>96</v>
      </c>
      <c r="E110" s="63" t="s">
        <v>97</v>
      </c>
      <c r="F110" s="119">
        <v>165</v>
      </c>
      <c r="G110" s="13"/>
    </row>
    <row r="111" spans="1:7" s="14" customFormat="1" ht="25.5" x14ac:dyDescent="0.25">
      <c r="A111" s="83" t="s">
        <v>426</v>
      </c>
      <c r="B111" s="108" t="s">
        <v>439</v>
      </c>
      <c r="C111" s="63"/>
      <c r="D111" s="63"/>
      <c r="E111" s="63"/>
      <c r="F111" s="119">
        <f>F112</f>
        <v>44.7</v>
      </c>
      <c r="G111" s="13"/>
    </row>
    <row r="112" spans="1:7" s="14" customFormat="1" ht="25.5" x14ac:dyDescent="0.25">
      <c r="A112" s="83" t="s">
        <v>323</v>
      </c>
      <c r="B112" s="108" t="s">
        <v>439</v>
      </c>
      <c r="C112" s="63">
        <v>200</v>
      </c>
      <c r="D112" s="63" t="s">
        <v>96</v>
      </c>
      <c r="E112" s="63" t="s">
        <v>97</v>
      </c>
      <c r="F112" s="119">
        <v>44.7</v>
      </c>
      <c r="G112" s="13"/>
    </row>
    <row r="113" spans="1:7" s="14" customFormat="1" ht="25.5" x14ac:dyDescent="0.25">
      <c r="A113" s="83" t="s">
        <v>214</v>
      </c>
      <c r="B113" s="9" t="s">
        <v>215</v>
      </c>
      <c r="C113" s="62"/>
      <c r="D113" s="63"/>
      <c r="E113" s="63"/>
      <c r="F113" s="119">
        <f>F114</f>
        <v>66.900000000000006</v>
      </c>
      <c r="G113" s="13"/>
    </row>
    <row r="114" spans="1:7" s="14" customFormat="1" x14ac:dyDescent="0.25">
      <c r="A114" s="83" t="s">
        <v>216</v>
      </c>
      <c r="B114" s="9" t="s">
        <v>217</v>
      </c>
      <c r="C114" s="62"/>
      <c r="D114" s="63"/>
      <c r="E114" s="63"/>
      <c r="F114" s="119">
        <f>F115</f>
        <v>66.900000000000006</v>
      </c>
      <c r="G114" s="13"/>
    </row>
    <row r="115" spans="1:7" s="14" customFormat="1" ht="25.5" x14ac:dyDescent="0.25">
      <c r="A115" s="83" t="s">
        <v>323</v>
      </c>
      <c r="B115" s="9" t="s">
        <v>217</v>
      </c>
      <c r="C115" s="63">
        <v>200</v>
      </c>
      <c r="D115" s="63" t="s">
        <v>96</v>
      </c>
      <c r="E115" s="63" t="s">
        <v>97</v>
      </c>
      <c r="F115" s="119">
        <v>66.900000000000006</v>
      </c>
      <c r="G115" s="13"/>
    </row>
    <row r="116" spans="1:7" s="14" customFormat="1" ht="57" customHeight="1" x14ac:dyDescent="0.25">
      <c r="A116" s="83" t="s">
        <v>366</v>
      </c>
      <c r="B116" s="9" t="s">
        <v>218</v>
      </c>
      <c r="C116" s="62"/>
      <c r="D116" s="63"/>
      <c r="E116" s="63"/>
      <c r="F116" s="119">
        <f>F117+F122</f>
        <v>14806.6</v>
      </c>
      <c r="G116" s="13"/>
    </row>
    <row r="117" spans="1:7" s="14" customFormat="1" ht="66" customHeight="1" x14ac:dyDescent="0.25">
      <c r="A117" s="83" t="s">
        <v>219</v>
      </c>
      <c r="B117" s="9" t="s">
        <v>220</v>
      </c>
      <c r="C117" s="62"/>
      <c r="D117" s="63"/>
      <c r="E117" s="63"/>
      <c r="F117" s="119">
        <f>F118</f>
        <v>1498</v>
      </c>
      <c r="G117" s="13"/>
    </row>
    <row r="118" spans="1:7" s="14" customFormat="1" ht="25.5" x14ac:dyDescent="0.25">
      <c r="A118" s="83" t="s">
        <v>221</v>
      </c>
      <c r="B118" s="9" t="s">
        <v>222</v>
      </c>
      <c r="C118" s="62"/>
      <c r="D118" s="63"/>
      <c r="E118" s="63"/>
      <c r="F118" s="119">
        <f>SUM(F119:F121)</f>
        <v>1498</v>
      </c>
      <c r="G118" s="13"/>
    </row>
    <row r="119" spans="1:7" s="14" customFormat="1" ht="25.5" x14ac:dyDescent="0.25">
      <c r="A119" s="83" t="s">
        <v>323</v>
      </c>
      <c r="B119" s="9" t="s">
        <v>222</v>
      </c>
      <c r="C119" s="63">
        <v>200</v>
      </c>
      <c r="D119" s="63" t="s">
        <v>96</v>
      </c>
      <c r="E119" s="63" t="s">
        <v>96</v>
      </c>
      <c r="F119" s="119">
        <v>990.5</v>
      </c>
      <c r="G119" s="13"/>
    </row>
    <row r="120" spans="1:7" s="14" customFormat="1" hidden="1" x14ac:dyDescent="0.25">
      <c r="A120" s="83" t="s">
        <v>325</v>
      </c>
      <c r="B120" s="9" t="s">
        <v>222</v>
      </c>
      <c r="C120" s="63">
        <v>300</v>
      </c>
      <c r="D120" s="63" t="s">
        <v>96</v>
      </c>
      <c r="E120" s="63" t="s">
        <v>96</v>
      </c>
      <c r="F120" s="119"/>
      <c r="G120" s="13"/>
    </row>
    <row r="121" spans="1:7" s="14" customFormat="1" ht="25.5" x14ac:dyDescent="0.25">
      <c r="A121" s="83" t="s">
        <v>334</v>
      </c>
      <c r="B121" s="9" t="s">
        <v>222</v>
      </c>
      <c r="C121" s="63">
        <v>600</v>
      </c>
      <c r="D121" s="63" t="s">
        <v>96</v>
      </c>
      <c r="E121" s="63" t="s">
        <v>96</v>
      </c>
      <c r="F121" s="119">
        <v>507.5</v>
      </c>
      <c r="G121" s="13"/>
    </row>
    <row r="122" spans="1:7" s="14" customFormat="1" ht="25.5" x14ac:dyDescent="0.25">
      <c r="A122" s="83" t="s">
        <v>223</v>
      </c>
      <c r="B122" s="9" t="s">
        <v>224</v>
      </c>
      <c r="C122" s="62"/>
      <c r="D122" s="63"/>
      <c r="E122" s="63"/>
      <c r="F122" s="119">
        <f>F123+F127+F131</f>
        <v>13308.6</v>
      </c>
      <c r="G122" s="13"/>
    </row>
    <row r="123" spans="1:7" s="14" customFormat="1" ht="25.5" x14ac:dyDescent="0.25">
      <c r="A123" s="83" t="s">
        <v>40</v>
      </c>
      <c r="B123" s="9" t="s">
        <v>225</v>
      </c>
      <c r="C123" s="62"/>
      <c r="D123" s="63"/>
      <c r="E123" s="63"/>
      <c r="F123" s="119">
        <f>SUM(F124:F126)</f>
        <v>9905.6</v>
      </c>
      <c r="G123" s="13"/>
    </row>
    <row r="124" spans="1:7" s="14" customFormat="1" ht="51" x14ac:dyDescent="0.25">
      <c r="A124" s="83" t="s">
        <v>322</v>
      </c>
      <c r="B124" s="9" t="s">
        <v>225</v>
      </c>
      <c r="C124" s="63">
        <v>100</v>
      </c>
      <c r="D124" s="63" t="s">
        <v>96</v>
      </c>
      <c r="E124" s="63" t="s">
        <v>96</v>
      </c>
      <c r="F124" s="119">
        <v>3992.7</v>
      </c>
      <c r="G124" s="13"/>
    </row>
    <row r="125" spans="1:7" s="14" customFormat="1" ht="25.5" x14ac:dyDescent="0.25">
      <c r="A125" s="83" t="s">
        <v>323</v>
      </c>
      <c r="B125" s="9" t="s">
        <v>225</v>
      </c>
      <c r="C125" s="63">
        <v>200</v>
      </c>
      <c r="D125" s="63" t="s">
        <v>96</v>
      </c>
      <c r="E125" s="63" t="s">
        <v>96</v>
      </c>
      <c r="F125" s="119">
        <v>5852.3</v>
      </c>
      <c r="G125" s="13"/>
    </row>
    <row r="126" spans="1:7" s="14" customFormat="1" x14ac:dyDescent="0.25">
      <c r="A126" s="83" t="s">
        <v>324</v>
      </c>
      <c r="B126" s="9" t="s">
        <v>225</v>
      </c>
      <c r="C126" s="63">
        <v>800</v>
      </c>
      <c r="D126" s="63" t="s">
        <v>96</v>
      </c>
      <c r="E126" s="63" t="s">
        <v>96</v>
      </c>
      <c r="F126" s="119">
        <v>60.6</v>
      </c>
      <c r="G126" s="13"/>
    </row>
    <row r="127" spans="1:7" s="14" customFormat="1" x14ac:dyDescent="0.25">
      <c r="A127" s="83" t="s">
        <v>226</v>
      </c>
      <c r="B127" s="9" t="s">
        <v>227</v>
      </c>
      <c r="C127" s="62"/>
      <c r="D127" s="63"/>
      <c r="E127" s="63"/>
      <c r="F127" s="119">
        <f>SUM(F128:F130)</f>
        <v>1074.0999999999999</v>
      </c>
      <c r="G127" s="13"/>
    </row>
    <row r="128" spans="1:7" s="14" customFormat="1" ht="51" x14ac:dyDescent="0.25">
      <c r="A128" s="83" t="s">
        <v>322</v>
      </c>
      <c r="B128" s="9" t="s">
        <v>227</v>
      </c>
      <c r="C128" s="63">
        <v>100</v>
      </c>
      <c r="D128" s="63" t="s">
        <v>96</v>
      </c>
      <c r="E128" s="63" t="s">
        <v>96</v>
      </c>
      <c r="F128" s="119">
        <v>0</v>
      </c>
      <c r="G128" s="13"/>
    </row>
    <row r="129" spans="1:7" s="14" customFormat="1" ht="25.5" x14ac:dyDescent="0.25">
      <c r="A129" s="83" t="s">
        <v>323</v>
      </c>
      <c r="B129" s="9" t="s">
        <v>227</v>
      </c>
      <c r="C129" s="63">
        <v>200</v>
      </c>
      <c r="D129" s="63" t="s">
        <v>96</v>
      </c>
      <c r="E129" s="63" t="s">
        <v>96</v>
      </c>
      <c r="F129" s="119">
        <v>1074.0999999999999</v>
      </c>
      <c r="G129" s="13"/>
    </row>
    <row r="130" spans="1:7" s="14" customFormat="1" hidden="1" x14ac:dyDescent="0.25">
      <c r="A130" s="83" t="s">
        <v>325</v>
      </c>
      <c r="B130" s="9" t="s">
        <v>227</v>
      </c>
      <c r="C130" s="63">
        <v>300</v>
      </c>
      <c r="D130" s="63" t="s">
        <v>96</v>
      </c>
      <c r="E130" s="63" t="s">
        <v>96</v>
      </c>
      <c r="F130" s="119"/>
      <c r="G130" s="13"/>
    </row>
    <row r="131" spans="1:7" s="14" customFormat="1" ht="38.25" x14ac:dyDescent="0.25">
      <c r="A131" s="83" t="s">
        <v>405</v>
      </c>
      <c r="B131" s="93" t="s">
        <v>406</v>
      </c>
      <c r="C131" s="63"/>
      <c r="D131" s="63"/>
      <c r="E131" s="63"/>
      <c r="F131" s="119">
        <f>F132</f>
        <v>2328.9</v>
      </c>
      <c r="G131" s="13"/>
    </row>
    <row r="132" spans="1:7" s="14" customFormat="1" ht="25.5" x14ac:dyDescent="0.25">
      <c r="A132" s="83" t="s">
        <v>323</v>
      </c>
      <c r="B132" s="93" t="s">
        <v>406</v>
      </c>
      <c r="C132" s="63">
        <v>200</v>
      </c>
      <c r="D132" s="9" t="s">
        <v>96</v>
      </c>
      <c r="E132" s="9" t="s">
        <v>234</v>
      </c>
      <c r="F132" s="119">
        <v>2328.9</v>
      </c>
      <c r="G132" s="13"/>
    </row>
    <row r="133" spans="1:7" s="14" customFormat="1" x14ac:dyDescent="0.25">
      <c r="A133" s="83" t="s">
        <v>228</v>
      </c>
      <c r="B133" s="9" t="s">
        <v>229</v>
      </c>
      <c r="C133" s="62"/>
      <c r="D133" s="63"/>
      <c r="E133" s="63"/>
      <c r="F133" s="119">
        <f>F134</f>
        <v>130.19999999999999</v>
      </c>
      <c r="G133" s="13"/>
    </row>
    <row r="134" spans="1:7" s="14" customFormat="1" ht="25.5" x14ac:dyDescent="0.25">
      <c r="A134" s="83" t="s">
        <v>230</v>
      </c>
      <c r="B134" s="9" t="s">
        <v>231</v>
      </c>
      <c r="C134" s="62"/>
      <c r="D134" s="63"/>
      <c r="E134" s="63"/>
      <c r="F134" s="119">
        <f>F135</f>
        <v>130.19999999999999</v>
      </c>
      <c r="G134" s="13"/>
    </row>
    <row r="135" spans="1:7" s="14" customFormat="1" ht="25.5" x14ac:dyDescent="0.25">
      <c r="A135" s="83" t="s">
        <v>232</v>
      </c>
      <c r="B135" s="9" t="s">
        <v>233</v>
      </c>
      <c r="C135" s="62"/>
      <c r="D135" s="63"/>
      <c r="E135" s="63"/>
      <c r="F135" s="119">
        <f>F136</f>
        <v>130.19999999999999</v>
      </c>
      <c r="G135" s="13"/>
    </row>
    <row r="136" spans="1:7" s="14" customFormat="1" ht="25.5" x14ac:dyDescent="0.25">
      <c r="A136" s="83" t="s">
        <v>323</v>
      </c>
      <c r="B136" s="9" t="s">
        <v>233</v>
      </c>
      <c r="C136" s="63">
        <v>200</v>
      </c>
      <c r="D136" s="63" t="s">
        <v>96</v>
      </c>
      <c r="E136" s="63" t="s">
        <v>96</v>
      </c>
      <c r="F136" s="119">
        <v>130.19999999999999</v>
      </c>
      <c r="G136" s="13"/>
    </row>
    <row r="137" spans="1:7" s="14" customFormat="1" x14ac:dyDescent="0.25">
      <c r="A137" s="83" t="s">
        <v>143</v>
      </c>
      <c r="B137" s="9" t="s">
        <v>235</v>
      </c>
      <c r="C137" s="62"/>
      <c r="D137" s="63"/>
      <c r="E137" s="63"/>
      <c r="F137" s="119">
        <f>F138</f>
        <v>12897.2</v>
      </c>
      <c r="G137" s="13"/>
    </row>
    <row r="138" spans="1:7" s="14" customFormat="1" x14ac:dyDescent="0.25">
      <c r="A138" s="83" t="s">
        <v>236</v>
      </c>
      <c r="B138" s="9" t="s">
        <v>237</v>
      </c>
      <c r="C138" s="62"/>
      <c r="D138" s="63"/>
      <c r="E138" s="63"/>
      <c r="F138" s="119">
        <f>F139+F147+F143+F145</f>
        <v>12897.2</v>
      </c>
      <c r="G138" s="13"/>
    </row>
    <row r="139" spans="1:7" s="14" customFormat="1" ht="25.5" x14ac:dyDescent="0.25">
      <c r="A139" s="83" t="s">
        <v>40</v>
      </c>
      <c r="B139" s="9" t="s">
        <v>238</v>
      </c>
      <c r="C139" s="62"/>
      <c r="D139" s="63"/>
      <c r="E139" s="63"/>
      <c r="F139" s="119">
        <f>SUM(F140:F142)</f>
        <v>10916.4</v>
      </c>
      <c r="G139" s="13"/>
    </row>
    <row r="140" spans="1:7" s="14" customFormat="1" ht="51" x14ac:dyDescent="0.25">
      <c r="A140" s="83" t="s">
        <v>322</v>
      </c>
      <c r="B140" s="9" t="s">
        <v>238</v>
      </c>
      <c r="C140" s="63">
        <v>100</v>
      </c>
      <c r="D140" s="63" t="s">
        <v>96</v>
      </c>
      <c r="E140" s="63" t="s">
        <v>234</v>
      </c>
      <c r="F140" s="119">
        <v>9521.2999999999993</v>
      </c>
      <c r="G140" s="13"/>
    </row>
    <row r="141" spans="1:7" s="14" customFormat="1" ht="25.5" x14ac:dyDescent="0.25">
      <c r="A141" s="83" t="s">
        <v>323</v>
      </c>
      <c r="B141" s="9" t="s">
        <v>238</v>
      </c>
      <c r="C141" s="63">
        <v>200</v>
      </c>
      <c r="D141" s="63" t="s">
        <v>96</v>
      </c>
      <c r="E141" s="63" t="s">
        <v>234</v>
      </c>
      <c r="F141" s="119">
        <v>1392.9</v>
      </c>
      <c r="G141" s="13"/>
    </row>
    <row r="142" spans="1:7" s="14" customFormat="1" x14ac:dyDescent="0.25">
      <c r="A142" s="83" t="s">
        <v>324</v>
      </c>
      <c r="B142" s="9" t="s">
        <v>238</v>
      </c>
      <c r="C142" s="63">
        <v>800</v>
      </c>
      <c r="D142" s="63" t="s">
        <v>96</v>
      </c>
      <c r="E142" s="63" t="s">
        <v>234</v>
      </c>
      <c r="F142" s="119">
        <v>2.2000000000000002</v>
      </c>
      <c r="G142" s="13"/>
    </row>
    <row r="143" spans="1:7" s="14" customFormat="1" ht="25.5" x14ac:dyDescent="0.25">
      <c r="A143" s="83" t="s">
        <v>416</v>
      </c>
      <c r="B143" s="108" t="s">
        <v>441</v>
      </c>
      <c r="C143" s="63"/>
      <c r="D143" s="63"/>
      <c r="E143" s="63"/>
      <c r="F143" s="119">
        <f>F144</f>
        <v>87.2</v>
      </c>
      <c r="G143" s="13"/>
    </row>
    <row r="144" spans="1:7" s="14" customFormat="1" ht="51" x14ac:dyDescent="0.25">
      <c r="A144" s="83" t="s">
        <v>322</v>
      </c>
      <c r="B144" s="108" t="s">
        <v>441</v>
      </c>
      <c r="C144" s="63">
        <v>100</v>
      </c>
      <c r="D144" s="63" t="s">
        <v>96</v>
      </c>
      <c r="E144" s="63" t="s">
        <v>234</v>
      </c>
      <c r="F144" s="119">
        <v>87.2</v>
      </c>
      <c r="G144" s="13"/>
    </row>
    <row r="145" spans="1:7" s="14" customFormat="1" ht="25.5" x14ac:dyDescent="0.25">
      <c r="A145" s="83" t="s">
        <v>426</v>
      </c>
      <c r="B145" s="8" t="s">
        <v>453</v>
      </c>
      <c r="C145" s="63"/>
      <c r="D145" s="63"/>
      <c r="E145" s="63"/>
      <c r="F145" s="119">
        <f>F146</f>
        <v>100.6</v>
      </c>
      <c r="G145" s="13"/>
    </row>
    <row r="146" spans="1:7" s="14" customFormat="1" ht="25.5" x14ac:dyDescent="0.25">
      <c r="A146" s="83" t="s">
        <v>323</v>
      </c>
      <c r="B146" s="8" t="s">
        <v>453</v>
      </c>
      <c r="C146" s="63">
        <v>200</v>
      </c>
      <c r="D146" s="63" t="s">
        <v>96</v>
      </c>
      <c r="E146" s="63" t="s">
        <v>234</v>
      </c>
      <c r="F146" s="119">
        <v>100.6</v>
      </c>
      <c r="G146" s="13"/>
    </row>
    <row r="147" spans="1:7" s="14" customFormat="1" x14ac:dyDescent="0.25">
      <c r="A147" s="83" t="s">
        <v>20</v>
      </c>
      <c r="B147" s="9" t="s">
        <v>239</v>
      </c>
      <c r="C147" s="62"/>
      <c r="D147" s="63"/>
      <c r="E147" s="63"/>
      <c r="F147" s="119">
        <f>SUM(F148:F150)</f>
        <v>1793</v>
      </c>
      <c r="G147" s="13"/>
    </row>
    <row r="148" spans="1:7" s="14" customFormat="1" ht="51" x14ac:dyDescent="0.25">
      <c r="A148" s="83" t="s">
        <v>322</v>
      </c>
      <c r="B148" s="9" t="s">
        <v>239</v>
      </c>
      <c r="C148" s="63">
        <v>100</v>
      </c>
      <c r="D148" s="63" t="s">
        <v>96</v>
      </c>
      <c r="E148" s="63" t="s">
        <v>234</v>
      </c>
      <c r="F148" s="119">
        <v>1712.3</v>
      </c>
      <c r="G148" s="13"/>
    </row>
    <row r="149" spans="1:7" s="14" customFormat="1" ht="25.5" x14ac:dyDescent="0.25">
      <c r="A149" s="83" t="s">
        <v>323</v>
      </c>
      <c r="B149" s="9" t="s">
        <v>239</v>
      </c>
      <c r="C149" s="63">
        <v>200</v>
      </c>
      <c r="D149" s="63" t="s">
        <v>96</v>
      </c>
      <c r="E149" s="63" t="s">
        <v>234</v>
      </c>
      <c r="F149" s="119">
        <v>80.7</v>
      </c>
      <c r="G149" s="13"/>
    </row>
    <row r="150" spans="1:7" s="14" customFormat="1" x14ac:dyDescent="0.25">
      <c r="A150" s="83" t="s">
        <v>324</v>
      </c>
      <c r="B150" s="9" t="s">
        <v>239</v>
      </c>
      <c r="C150" s="63">
        <v>800</v>
      </c>
      <c r="D150" s="63" t="s">
        <v>96</v>
      </c>
      <c r="E150" s="63" t="s">
        <v>234</v>
      </c>
      <c r="F150" s="119">
        <v>0</v>
      </c>
      <c r="G150" s="13"/>
    </row>
    <row r="151" spans="1:7" s="14" customFormat="1" ht="25.5" x14ac:dyDescent="0.25">
      <c r="A151" s="83" t="s">
        <v>196</v>
      </c>
      <c r="B151" s="9" t="s">
        <v>197</v>
      </c>
      <c r="C151" s="62"/>
      <c r="D151" s="63"/>
      <c r="E151" s="63"/>
      <c r="F151" s="119">
        <f>F152+F156</f>
        <v>966.3</v>
      </c>
      <c r="G151" s="13"/>
    </row>
    <row r="152" spans="1:7" s="14" customFormat="1" ht="25.5" x14ac:dyDescent="0.25">
      <c r="A152" s="83" t="s">
        <v>198</v>
      </c>
      <c r="B152" s="9" t="s">
        <v>199</v>
      </c>
      <c r="C152" s="62"/>
      <c r="D152" s="63"/>
      <c r="E152" s="63"/>
      <c r="F152" s="119">
        <f>F153</f>
        <v>890.8</v>
      </c>
      <c r="G152" s="13"/>
    </row>
    <row r="153" spans="1:7" s="14" customFormat="1" x14ac:dyDescent="0.25">
      <c r="A153" s="83" t="s">
        <v>365</v>
      </c>
      <c r="B153" s="9" t="s">
        <v>200</v>
      </c>
      <c r="C153" s="62"/>
      <c r="D153" s="63"/>
      <c r="E153" s="63"/>
      <c r="F153" s="119">
        <f>F154+F155</f>
        <v>890.8</v>
      </c>
      <c r="G153" s="13"/>
    </row>
    <row r="154" spans="1:7" s="14" customFormat="1" ht="25.5" x14ac:dyDescent="0.25">
      <c r="A154" s="83" t="s">
        <v>323</v>
      </c>
      <c r="B154" s="9" t="s">
        <v>200</v>
      </c>
      <c r="C154" s="63">
        <v>200</v>
      </c>
      <c r="D154" s="63" t="s">
        <v>96</v>
      </c>
      <c r="E154" s="63" t="s">
        <v>137</v>
      </c>
      <c r="F154" s="119">
        <v>136.80000000000001</v>
      </c>
      <c r="G154" s="13"/>
    </row>
    <row r="155" spans="1:7" s="14" customFormat="1" ht="25.5" x14ac:dyDescent="0.25">
      <c r="A155" s="83" t="s">
        <v>334</v>
      </c>
      <c r="B155" s="9" t="s">
        <v>200</v>
      </c>
      <c r="C155" s="63">
        <v>600</v>
      </c>
      <c r="D155" s="63" t="s">
        <v>96</v>
      </c>
      <c r="E155" s="63" t="s">
        <v>137</v>
      </c>
      <c r="F155" s="119">
        <v>754</v>
      </c>
      <c r="G155" s="13"/>
    </row>
    <row r="156" spans="1:7" s="14" customFormat="1" ht="25.5" x14ac:dyDescent="0.25">
      <c r="A156" s="83" t="s">
        <v>201</v>
      </c>
      <c r="B156" s="9" t="s">
        <v>202</v>
      </c>
      <c r="C156" s="62"/>
      <c r="D156" s="63"/>
      <c r="E156" s="63"/>
      <c r="F156" s="119">
        <f>F157</f>
        <v>75.5</v>
      </c>
      <c r="G156" s="13"/>
    </row>
    <row r="157" spans="1:7" s="14" customFormat="1" x14ac:dyDescent="0.25">
      <c r="A157" s="83" t="s">
        <v>203</v>
      </c>
      <c r="B157" s="9" t="s">
        <v>204</v>
      </c>
      <c r="C157" s="62"/>
      <c r="D157" s="63"/>
      <c r="E157" s="63"/>
      <c r="F157" s="119">
        <f>F158+F159</f>
        <v>75.5</v>
      </c>
      <c r="G157" s="13"/>
    </row>
    <row r="158" spans="1:7" s="14" customFormat="1" ht="25.5" x14ac:dyDescent="0.25">
      <c r="A158" s="83" t="s">
        <v>323</v>
      </c>
      <c r="B158" s="9" t="s">
        <v>204</v>
      </c>
      <c r="C158" s="63">
        <v>200</v>
      </c>
      <c r="D158" s="63" t="s">
        <v>96</v>
      </c>
      <c r="E158" s="63" t="s">
        <v>137</v>
      </c>
      <c r="F158" s="119">
        <v>44.9</v>
      </c>
      <c r="G158" s="13"/>
    </row>
    <row r="159" spans="1:7" s="14" customFormat="1" ht="25.5" x14ac:dyDescent="0.25">
      <c r="A159" s="83" t="s">
        <v>334</v>
      </c>
      <c r="B159" s="9" t="s">
        <v>204</v>
      </c>
      <c r="C159" s="63">
        <v>600</v>
      </c>
      <c r="D159" s="63" t="s">
        <v>96</v>
      </c>
      <c r="E159" s="63" t="s">
        <v>137</v>
      </c>
      <c r="F159" s="119">
        <v>30.6</v>
      </c>
      <c r="G159" s="13"/>
    </row>
    <row r="160" spans="1:7" s="14" customFormat="1" x14ac:dyDescent="0.25">
      <c r="A160" s="83" t="s">
        <v>258</v>
      </c>
      <c r="B160" s="9" t="s">
        <v>259</v>
      </c>
      <c r="C160" s="62"/>
      <c r="D160" s="63"/>
      <c r="E160" s="63"/>
      <c r="F160" s="119">
        <f>F161+F166</f>
        <v>993.4</v>
      </c>
      <c r="G160" s="13"/>
    </row>
    <row r="161" spans="1:7" s="14" customFormat="1" x14ac:dyDescent="0.25">
      <c r="A161" s="83" t="s">
        <v>260</v>
      </c>
      <c r="B161" s="9" t="s">
        <v>261</v>
      </c>
      <c r="C161" s="62"/>
      <c r="D161" s="63"/>
      <c r="E161" s="63"/>
      <c r="F161" s="119">
        <f>F162+F164</f>
        <v>993.4</v>
      </c>
      <c r="G161" s="13"/>
    </row>
    <row r="162" spans="1:7" s="14" customFormat="1" x14ac:dyDescent="0.25">
      <c r="A162" s="83" t="s">
        <v>370</v>
      </c>
      <c r="B162" s="9" t="s">
        <v>262</v>
      </c>
      <c r="C162" s="62"/>
      <c r="D162" s="63"/>
      <c r="E162" s="63"/>
      <c r="F162" s="119">
        <f>F163</f>
        <v>360.4</v>
      </c>
      <c r="G162" s="13"/>
    </row>
    <row r="163" spans="1:7" s="14" customFormat="1" ht="25.5" x14ac:dyDescent="0.25">
      <c r="A163" s="83" t="s">
        <v>323</v>
      </c>
      <c r="B163" s="64" t="s">
        <v>262</v>
      </c>
      <c r="C163" s="65">
        <v>200</v>
      </c>
      <c r="D163" s="65" t="s">
        <v>257</v>
      </c>
      <c r="E163" s="65" t="s">
        <v>137</v>
      </c>
      <c r="F163" s="121">
        <v>360.4</v>
      </c>
      <c r="G163" s="13"/>
    </row>
    <row r="164" spans="1:7" s="14" customFormat="1" ht="26.25" x14ac:dyDescent="0.25">
      <c r="A164" s="84" t="s">
        <v>263</v>
      </c>
      <c r="B164" s="44" t="s">
        <v>264</v>
      </c>
      <c r="C164" s="66"/>
      <c r="D164" s="67"/>
      <c r="E164" s="67"/>
      <c r="F164" s="122">
        <f>F165</f>
        <v>633</v>
      </c>
      <c r="G164" s="13"/>
    </row>
    <row r="165" spans="1:7" s="14" customFormat="1" ht="25.5" x14ac:dyDescent="0.25">
      <c r="A165" s="83" t="s">
        <v>323</v>
      </c>
      <c r="B165" s="44" t="s">
        <v>264</v>
      </c>
      <c r="C165" s="66">
        <v>200</v>
      </c>
      <c r="D165" s="67" t="s">
        <v>257</v>
      </c>
      <c r="E165" s="67" t="s">
        <v>137</v>
      </c>
      <c r="F165" s="122">
        <v>633</v>
      </c>
      <c r="G165" s="13"/>
    </row>
    <row r="166" spans="1:7" s="14" customFormat="1" hidden="1" x14ac:dyDescent="0.25">
      <c r="A166" s="84" t="s">
        <v>265</v>
      </c>
      <c r="B166" s="44" t="s">
        <v>266</v>
      </c>
      <c r="C166" s="66"/>
      <c r="D166" s="67" t="s">
        <v>257</v>
      </c>
      <c r="E166" s="67" t="s">
        <v>137</v>
      </c>
      <c r="F166" s="122">
        <f>F167</f>
        <v>0</v>
      </c>
      <c r="G166" s="13"/>
    </row>
    <row r="167" spans="1:7" s="14" customFormat="1" ht="39" hidden="1" x14ac:dyDescent="0.25">
      <c r="A167" s="84" t="s">
        <v>267</v>
      </c>
      <c r="B167" s="44" t="s">
        <v>268</v>
      </c>
      <c r="C167" s="66"/>
      <c r="D167" s="67" t="s">
        <v>257</v>
      </c>
      <c r="E167" s="67" t="s">
        <v>137</v>
      </c>
      <c r="F167" s="122">
        <f>F168</f>
        <v>0</v>
      </c>
      <c r="G167" s="13"/>
    </row>
    <row r="168" spans="1:7" s="14" customFormat="1" ht="25.5" hidden="1" x14ac:dyDescent="0.25">
      <c r="A168" s="83" t="s">
        <v>323</v>
      </c>
      <c r="B168" s="45" t="s">
        <v>268</v>
      </c>
      <c r="C168" s="68">
        <v>200</v>
      </c>
      <c r="D168" s="69" t="s">
        <v>257</v>
      </c>
      <c r="E168" s="69" t="s">
        <v>137</v>
      </c>
      <c r="F168" s="123"/>
      <c r="G168" s="13"/>
    </row>
    <row r="169" spans="1:7" s="14" customFormat="1" ht="25.5" x14ac:dyDescent="0.25">
      <c r="A169" s="85" t="s">
        <v>98</v>
      </c>
      <c r="B169" s="50" t="s">
        <v>99</v>
      </c>
      <c r="C169" s="51"/>
      <c r="D169" s="52"/>
      <c r="E169" s="52"/>
      <c r="F169" s="124">
        <f>F170+F186+F199+F214+F224</f>
        <v>62078.1</v>
      </c>
      <c r="G169" s="13"/>
    </row>
    <row r="170" spans="1:7" s="14" customFormat="1" ht="25.5" x14ac:dyDescent="0.25">
      <c r="A170" s="83" t="s">
        <v>100</v>
      </c>
      <c r="B170" s="9" t="s">
        <v>101</v>
      </c>
      <c r="C170" s="70"/>
      <c r="D170" s="63"/>
      <c r="E170" s="63"/>
      <c r="F170" s="119">
        <f>F171+F180</f>
        <v>5859.9</v>
      </c>
      <c r="G170" s="13"/>
    </row>
    <row r="171" spans="1:7" s="14" customFormat="1" ht="25.5" x14ac:dyDescent="0.25">
      <c r="A171" s="83" t="s">
        <v>102</v>
      </c>
      <c r="B171" s="9" t="s">
        <v>103</v>
      </c>
      <c r="C171" s="70"/>
      <c r="D171" s="63"/>
      <c r="E171" s="63"/>
      <c r="F171" s="119">
        <f>F172+F176+F184</f>
        <v>5859.9</v>
      </c>
      <c r="G171" s="13"/>
    </row>
    <row r="172" spans="1:7" s="14" customFormat="1" ht="25.5" x14ac:dyDescent="0.25">
      <c r="A172" s="83" t="s">
        <v>40</v>
      </c>
      <c r="B172" s="9" t="s">
        <v>104</v>
      </c>
      <c r="C172" s="70"/>
      <c r="D172" s="63"/>
      <c r="E172" s="63"/>
      <c r="F172" s="119">
        <f>SUM(F173:F175)</f>
        <v>5743.2999999999993</v>
      </c>
      <c r="G172" s="13"/>
    </row>
    <row r="173" spans="1:7" s="14" customFormat="1" ht="51" x14ac:dyDescent="0.25">
      <c r="A173" s="83" t="s">
        <v>322</v>
      </c>
      <c r="B173" s="9" t="s">
        <v>104</v>
      </c>
      <c r="C173" s="71">
        <v>100</v>
      </c>
      <c r="D173" s="63" t="s">
        <v>96</v>
      </c>
      <c r="E173" s="63" t="s">
        <v>97</v>
      </c>
      <c r="F173" s="119">
        <v>4997.2</v>
      </c>
      <c r="G173" s="13"/>
    </row>
    <row r="174" spans="1:7" s="14" customFormat="1" ht="25.5" x14ac:dyDescent="0.25">
      <c r="A174" s="83" t="s">
        <v>323</v>
      </c>
      <c r="B174" s="9" t="s">
        <v>104</v>
      </c>
      <c r="C174" s="71">
        <v>200</v>
      </c>
      <c r="D174" s="63" t="s">
        <v>96</v>
      </c>
      <c r="E174" s="63" t="s">
        <v>97</v>
      </c>
      <c r="F174" s="119">
        <v>719.4</v>
      </c>
      <c r="G174" s="13"/>
    </row>
    <row r="175" spans="1:7" s="14" customFormat="1" x14ac:dyDescent="0.25">
      <c r="A175" s="83" t="s">
        <v>324</v>
      </c>
      <c r="B175" s="9" t="s">
        <v>104</v>
      </c>
      <c r="C175" s="71">
        <v>800</v>
      </c>
      <c r="D175" s="63" t="s">
        <v>96</v>
      </c>
      <c r="E175" s="63" t="s">
        <v>97</v>
      </c>
      <c r="F175" s="119">
        <v>26.7</v>
      </c>
      <c r="G175" s="13"/>
    </row>
    <row r="176" spans="1:7" s="14" customFormat="1" ht="25.5" hidden="1" x14ac:dyDescent="0.25">
      <c r="A176" s="83" t="s">
        <v>105</v>
      </c>
      <c r="B176" s="9" t="s">
        <v>108</v>
      </c>
      <c r="C176" s="70"/>
      <c r="D176" s="63"/>
      <c r="E176" s="63"/>
      <c r="F176" s="119">
        <f>SUM(F177:F177)</f>
        <v>0</v>
      </c>
      <c r="G176" s="13"/>
    </row>
    <row r="177" spans="1:7" s="14" customFormat="1" ht="25.5" hidden="1" x14ac:dyDescent="0.25">
      <c r="A177" s="83" t="s">
        <v>323</v>
      </c>
      <c r="B177" s="9" t="s">
        <v>108</v>
      </c>
      <c r="C177" s="71">
        <v>200</v>
      </c>
      <c r="D177" s="63" t="s">
        <v>96</v>
      </c>
      <c r="E177" s="63" t="s">
        <v>97</v>
      </c>
      <c r="F177" s="119"/>
      <c r="G177" s="13"/>
    </row>
    <row r="178" spans="1:7" s="14" customFormat="1" ht="25.5" hidden="1" x14ac:dyDescent="0.25">
      <c r="A178" s="83" t="s">
        <v>107</v>
      </c>
      <c r="B178" s="9" t="s">
        <v>108</v>
      </c>
      <c r="C178" s="71"/>
      <c r="D178" s="63"/>
      <c r="E178" s="63"/>
      <c r="F178" s="119"/>
      <c r="G178" s="13"/>
    </row>
    <row r="179" spans="1:7" s="14" customFormat="1" hidden="1" x14ac:dyDescent="0.25">
      <c r="A179" s="83" t="s">
        <v>109</v>
      </c>
      <c r="B179" s="9" t="s">
        <v>108</v>
      </c>
      <c r="C179" s="71">
        <v>244</v>
      </c>
      <c r="D179" s="63" t="s">
        <v>96</v>
      </c>
      <c r="E179" s="63" t="s">
        <v>97</v>
      </c>
      <c r="F179" s="119"/>
      <c r="G179" s="13"/>
    </row>
    <row r="180" spans="1:7" s="14" customFormat="1" hidden="1" x14ac:dyDescent="0.25">
      <c r="A180" s="83" t="s">
        <v>110</v>
      </c>
      <c r="B180" s="9" t="s">
        <v>111</v>
      </c>
      <c r="C180" s="71"/>
      <c r="D180" s="63"/>
      <c r="E180" s="63"/>
      <c r="F180" s="119">
        <f>F181</f>
        <v>0</v>
      </c>
      <c r="G180" s="13"/>
    </row>
    <row r="181" spans="1:7" s="14" customFormat="1" ht="38.25" hidden="1" x14ac:dyDescent="0.25">
      <c r="A181" s="83" t="s">
        <v>112</v>
      </c>
      <c r="B181" s="9" t="s">
        <v>113</v>
      </c>
      <c r="C181" s="71"/>
      <c r="D181" s="63"/>
      <c r="E181" s="63"/>
      <c r="F181" s="119">
        <f>F182+F183</f>
        <v>0</v>
      </c>
      <c r="G181" s="13"/>
    </row>
    <row r="182" spans="1:7" s="14" customFormat="1" hidden="1" x14ac:dyDescent="0.25">
      <c r="A182" s="83" t="s">
        <v>114</v>
      </c>
      <c r="B182" s="9" t="s">
        <v>113</v>
      </c>
      <c r="C182" s="71">
        <v>244</v>
      </c>
      <c r="D182" s="63" t="s">
        <v>96</v>
      </c>
      <c r="E182" s="63" t="s">
        <v>97</v>
      </c>
      <c r="F182" s="119"/>
      <c r="G182" s="13"/>
    </row>
    <row r="183" spans="1:7" s="14" customFormat="1" hidden="1" x14ac:dyDescent="0.25">
      <c r="A183" s="83" t="s">
        <v>114</v>
      </c>
      <c r="B183" s="9" t="s">
        <v>113</v>
      </c>
      <c r="C183" s="71">
        <v>244</v>
      </c>
      <c r="D183" s="63" t="s">
        <v>96</v>
      </c>
      <c r="E183" s="63" t="s">
        <v>97</v>
      </c>
      <c r="F183" s="119"/>
      <c r="G183" s="13"/>
    </row>
    <row r="184" spans="1:7" s="14" customFormat="1" ht="25.5" x14ac:dyDescent="0.25">
      <c r="A184" s="83" t="s">
        <v>426</v>
      </c>
      <c r="B184" s="108" t="s">
        <v>425</v>
      </c>
      <c r="C184" s="71"/>
      <c r="D184" s="63"/>
      <c r="E184" s="63"/>
      <c r="F184" s="119">
        <f>F185</f>
        <v>116.6</v>
      </c>
      <c r="G184" s="13"/>
    </row>
    <row r="185" spans="1:7" s="14" customFormat="1" ht="25.5" x14ac:dyDescent="0.25">
      <c r="A185" s="83" t="s">
        <v>323</v>
      </c>
      <c r="B185" s="108" t="s">
        <v>425</v>
      </c>
      <c r="C185" s="71">
        <v>200</v>
      </c>
      <c r="D185" s="63" t="s">
        <v>96</v>
      </c>
      <c r="E185" s="63" t="s">
        <v>97</v>
      </c>
      <c r="F185" s="119">
        <v>116.6</v>
      </c>
      <c r="G185" s="13"/>
    </row>
    <row r="186" spans="1:7" s="14" customFormat="1" ht="38.25" x14ac:dyDescent="0.25">
      <c r="A186" s="83" t="s">
        <v>116</v>
      </c>
      <c r="B186" s="9" t="s">
        <v>117</v>
      </c>
      <c r="C186" s="70"/>
      <c r="D186" s="63"/>
      <c r="E186" s="63"/>
      <c r="F186" s="119">
        <f>F187+F196+F194</f>
        <v>38038.1</v>
      </c>
      <c r="G186" s="13"/>
    </row>
    <row r="187" spans="1:7" s="14" customFormat="1" ht="25.5" x14ac:dyDescent="0.25">
      <c r="A187" s="83" t="s">
        <v>118</v>
      </c>
      <c r="B187" s="9" t="s">
        <v>119</v>
      </c>
      <c r="C187" s="70"/>
      <c r="D187" s="63"/>
      <c r="E187" s="63"/>
      <c r="F187" s="119">
        <f>F188+F192</f>
        <v>20981.599999999999</v>
      </c>
      <c r="G187" s="13"/>
    </row>
    <row r="188" spans="1:7" s="14" customFormat="1" ht="25.5" x14ac:dyDescent="0.25">
      <c r="A188" s="83" t="s">
        <v>40</v>
      </c>
      <c r="B188" s="9" t="s">
        <v>120</v>
      </c>
      <c r="C188" s="70"/>
      <c r="D188" s="63"/>
      <c r="E188" s="63"/>
      <c r="F188" s="119">
        <f>SUM(F189:F191)</f>
        <v>20981.599999999999</v>
      </c>
      <c r="G188" s="13"/>
    </row>
    <row r="189" spans="1:7" s="14" customFormat="1" ht="51" x14ac:dyDescent="0.25">
      <c r="A189" s="83" t="s">
        <v>322</v>
      </c>
      <c r="B189" s="9" t="s">
        <v>120</v>
      </c>
      <c r="C189" s="71">
        <v>100</v>
      </c>
      <c r="D189" s="63" t="s">
        <v>115</v>
      </c>
      <c r="E189" s="63" t="s">
        <v>4</v>
      </c>
      <c r="F189" s="119">
        <v>11523.1</v>
      </c>
      <c r="G189" s="13"/>
    </row>
    <row r="190" spans="1:7" s="14" customFormat="1" ht="25.5" x14ac:dyDescent="0.25">
      <c r="A190" s="83" t="s">
        <v>323</v>
      </c>
      <c r="B190" s="9" t="s">
        <v>120</v>
      </c>
      <c r="C190" s="71">
        <v>200</v>
      </c>
      <c r="D190" s="63" t="s">
        <v>115</v>
      </c>
      <c r="E190" s="63" t="s">
        <v>4</v>
      </c>
      <c r="F190" s="119">
        <v>2653.5</v>
      </c>
      <c r="G190" s="13"/>
    </row>
    <row r="191" spans="1:7" s="14" customFormat="1" x14ac:dyDescent="0.25">
      <c r="A191" s="83" t="s">
        <v>324</v>
      </c>
      <c r="B191" s="9" t="s">
        <v>120</v>
      </c>
      <c r="C191" s="71">
        <v>800</v>
      </c>
      <c r="D191" s="63" t="s">
        <v>115</v>
      </c>
      <c r="E191" s="63" t="s">
        <v>4</v>
      </c>
      <c r="F191" s="119">
        <v>6805</v>
      </c>
      <c r="G191" s="13"/>
    </row>
    <row r="192" spans="1:7" s="14" customFormat="1" ht="25.5" hidden="1" x14ac:dyDescent="0.25">
      <c r="A192" s="83" t="s">
        <v>122</v>
      </c>
      <c r="B192" s="9" t="s">
        <v>333</v>
      </c>
      <c r="C192" s="70"/>
      <c r="D192" s="63"/>
      <c r="E192" s="63"/>
      <c r="F192" s="119">
        <f>F193</f>
        <v>0</v>
      </c>
      <c r="G192" s="13"/>
    </row>
    <row r="193" spans="1:7" s="14" customFormat="1" ht="25.5" hidden="1" x14ac:dyDescent="0.25">
      <c r="A193" s="83" t="s">
        <v>123</v>
      </c>
      <c r="B193" s="9" t="s">
        <v>333</v>
      </c>
      <c r="C193" s="71" t="s">
        <v>6</v>
      </c>
      <c r="D193" s="63" t="s">
        <v>115</v>
      </c>
      <c r="E193" s="63" t="s">
        <v>4</v>
      </c>
      <c r="F193" s="119"/>
      <c r="G193" s="13"/>
    </row>
    <row r="194" spans="1:7" s="14" customFormat="1" ht="25.5" x14ac:dyDescent="0.25">
      <c r="A194" s="83" t="s">
        <v>426</v>
      </c>
      <c r="B194" s="108" t="s">
        <v>427</v>
      </c>
      <c r="C194" s="71"/>
      <c r="D194" s="63"/>
      <c r="E194" s="63"/>
      <c r="F194" s="119">
        <f>F195</f>
        <v>87.9</v>
      </c>
      <c r="G194" s="13"/>
    </row>
    <row r="195" spans="1:7" s="14" customFormat="1" ht="25.5" x14ac:dyDescent="0.25">
      <c r="A195" s="83" t="s">
        <v>323</v>
      </c>
      <c r="B195" s="108" t="s">
        <v>427</v>
      </c>
      <c r="C195" s="71">
        <v>200</v>
      </c>
      <c r="D195" s="63" t="s">
        <v>115</v>
      </c>
      <c r="E195" s="63" t="s">
        <v>4</v>
      </c>
      <c r="F195" s="119">
        <v>87.9</v>
      </c>
      <c r="G195" s="13"/>
    </row>
    <row r="196" spans="1:7" s="14" customFormat="1" ht="25.5" x14ac:dyDescent="0.25">
      <c r="A196" s="83" t="s">
        <v>124</v>
      </c>
      <c r="B196" s="9" t="s">
        <v>125</v>
      </c>
      <c r="C196" s="70"/>
      <c r="D196" s="63"/>
      <c r="E196" s="63"/>
      <c r="F196" s="119">
        <f>F197</f>
        <v>16968.599999999999</v>
      </c>
      <c r="G196" s="13"/>
    </row>
    <row r="197" spans="1:7" s="14" customFormat="1" ht="25.5" x14ac:dyDescent="0.25">
      <c r="A197" s="83" t="s">
        <v>126</v>
      </c>
      <c r="B197" s="9" t="s">
        <v>127</v>
      </c>
      <c r="C197" s="70"/>
      <c r="D197" s="63"/>
      <c r="E197" s="63"/>
      <c r="F197" s="119">
        <f>SUM(F198:F198)</f>
        <v>16968.599999999999</v>
      </c>
      <c r="G197" s="13"/>
    </row>
    <row r="198" spans="1:7" s="14" customFormat="1" ht="51" x14ac:dyDescent="0.25">
      <c r="A198" s="83" t="s">
        <v>322</v>
      </c>
      <c r="B198" s="9" t="s">
        <v>127</v>
      </c>
      <c r="C198" s="71">
        <v>100</v>
      </c>
      <c r="D198" s="63" t="s">
        <v>115</v>
      </c>
      <c r="E198" s="63" t="s">
        <v>4</v>
      </c>
      <c r="F198" s="119">
        <v>16968.599999999999</v>
      </c>
      <c r="G198" s="13"/>
    </row>
    <row r="199" spans="1:7" s="14" customFormat="1" ht="25.5" x14ac:dyDescent="0.25">
      <c r="A199" s="83" t="s">
        <v>128</v>
      </c>
      <c r="B199" s="9" t="s">
        <v>129</v>
      </c>
      <c r="C199" s="70"/>
      <c r="D199" s="63"/>
      <c r="E199" s="63"/>
      <c r="F199" s="119">
        <f>F200</f>
        <v>7891.4</v>
      </c>
      <c r="G199" s="13"/>
    </row>
    <row r="200" spans="1:7" s="14" customFormat="1" x14ac:dyDescent="0.25">
      <c r="A200" s="83" t="s">
        <v>130</v>
      </c>
      <c r="B200" s="9" t="s">
        <v>131</v>
      </c>
      <c r="C200" s="70"/>
      <c r="D200" s="63"/>
      <c r="E200" s="63"/>
      <c r="F200" s="119">
        <f>F201+F209+F211+F207+F205</f>
        <v>7891.4</v>
      </c>
      <c r="G200" s="13"/>
    </row>
    <row r="201" spans="1:7" s="14" customFormat="1" ht="25.5" x14ac:dyDescent="0.25">
      <c r="A201" s="83" t="s">
        <v>40</v>
      </c>
      <c r="B201" s="9" t="s">
        <v>132</v>
      </c>
      <c r="C201" s="70"/>
      <c r="D201" s="63"/>
      <c r="E201" s="63"/>
      <c r="F201" s="119">
        <f>SUM(F202:F204)</f>
        <v>7461.7</v>
      </c>
      <c r="G201" s="13"/>
    </row>
    <row r="202" spans="1:7" s="14" customFormat="1" ht="51" x14ac:dyDescent="0.25">
      <c r="A202" s="83" t="s">
        <v>322</v>
      </c>
      <c r="B202" s="9" t="s">
        <v>132</v>
      </c>
      <c r="C202" s="71">
        <v>100</v>
      </c>
      <c r="D202" s="63" t="s">
        <v>115</v>
      </c>
      <c r="E202" s="63" t="s">
        <v>4</v>
      </c>
      <c r="F202" s="119">
        <v>6743.8</v>
      </c>
      <c r="G202" s="13"/>
    </row>
    <row r="203" spans="1:7" s="14" customFormat="1" ht="25.5" x14ac:dyDescent="0.25">
      <c r="A203" s="83" t="s">
        <v>323</v>
      </c>
      <c r="B203" s="9" t="s">
        <v>132</v>
      </c>
      <c r="C203" s="71">
        <v>200</v>
      </c>
      <c r="D203" s="63" t="s">
        <v>115</v>
      </c>
      <c r="E203" s="63" t="s">
        <v>4</v>
      </c>
      <c r="F203" s="119">
        <v>717.9</v>
      </c>
      <c r="G203" s="13"/>
    </row>
    <row r="204" spans="1:7" s="14" customFormat="1" x14ac:dyDescent="0.25">
      <c r="A204" s="83" t="s">
        <v>324</v>
      </c>
      <c r="B204" s="9" t="s">
        <v>132</v>
      </c>
      <c r="C204" s="71">
        <v>800</v>
      </c>
      <c r="D204" s="63" t="s">
        <v>115</v>
      </c>
      <c r="E204" s="63" t="s">
        <v>4</v>
      </c>
      <c r="F204" s="119">
        <v>0</v>
      </c>
      <c r="G204" s="13"/>
    </row>
    <row r="205" spans="1:7" s="14" customFormat="1" ht="25.5" x14ac:dyDescent="0.25">
      <c r="A205" s="83" t="s">
        <v>426</v>
      </c>
      <c r="B205" s="108" t="s">
        <v>428</v>
      </c>
      <c r="C205" s="71"/>
      <c r="D205" s="63"/>
      <c r="E205" s="63"/>
      <c r="F205" s="119">
        <f>F206</f>
        <v>102.2</v>
      </c>
      <c r="G205" s="13"/>
    </row>
    <row r="206" spans="1:7" s="14" customFormat="1" ht="25.5" x14ac:dyDescent="0.25">
      <c r="A206" s="83" t="s">
        <v>323</v>
      </c>
      <c r="B206" s="108" t="s">
        <v>428</v>
      </c>
      <c r="C206" s="71">
        <v>200</v>
      </c>
      <c r="D206" s="63" t="s">
        <v>115</v>
      </c>
      <c r="E206" s="63" t="s">
        <v>4</v>
      </c>
      <c r="F206" s="119">
        <v>102.2</v>
      </c>
      <c r="G206" s="13"/>
    </row>
    <row r="207" spans="1:7" s="14" customFormat="1" ht="25.5" x14ac:dyDescent="0.25">
      <c r="A207" s="83" t="s">
        <v>133</v>
      </c>
      <c r="B207" s="9" t="s">
        <v>134</v>
      </c>
      <c r="C207" s="71"/>
      <c r="D207" s="63"/>
      <c r="E207" s="63"/>
      <c r="F207" s="119">
        <f>F208</f>
        <v>100</v>
      </c>
      <c r="G207" s="13"/>
    </row>
    <row r="208" spans="1:7" s="14" customFormat="1" ht="25.5" x14ac:dyDescent="0.25">
      <c r="A208" s="83" t="s">
        <v>323</v>
      </c>
      <c r="B208" s="9" t="s">
        <v>134</v>
      </c>
      <c r="C208" s="71">
        <v>200</v>
      </c>
      <c r="D208" s="63" t="s">
        <v>115</v>
      </c>
      <c r="E208" s="63" t="s">
        <v>4</v>
      </c>
      <c r="F208" s="119">
        <v>100</v>
      </c>
      <c r="G208" s="13"/>
    </row>
    <row r="209" spans="1:7" s="14" customFormat="1" ht="25.5" x14ac:dyDescent="0.25">
      <c r="A209" s="83" t="s">
        <v>135</v>
      </c>
      <c r="B209" s="9" t="s">
        <v>136</v>
      </c>
      <c r="C209" s="70"/>
      <c r="D209" s="63"/>
      <c r="E209" s="63"/>
      <c r="F209" s="119">
        <f>SUM(F210:F210)</f>
        <v>74.400000000000006</v>
      </c>
      <c r="G209" s="13"/>
    </row>
    <row r="210" spans="1:7" s="14" customFormat="1" ht="25.5" x14ac:dyDescent="0.25">
      <c r="A210" s="83" t="s">
        <v>323</v>
      </c>
      <c r="B210" s="9" t="s">
        <v>136</v>
      </c>
      <c r="C210" s="71">
        <v>200</v>
      </c>
      <c r="D210" s="63" t="s">
        <v>115</v>
      </c>
      <c r="E210" s="63" t="s">
        <v>4</v>
      </c>
      <c r="F210" s="119">
        <v>74.400000000000006</v>
      </c>
      <c r="G210" s="13"/>
    </row>
    <row r="211" spans="1:7" s="14" customFormat="1" x14ac:dyDescent="0.25">
      <c r="A211" s="83" t="s">
        <v>395</v>
      </c>
      <c r="B211" s="9" t="s">
        <v>394</v>
      </c>
      <c r="C211" s="71"/>
      <c r="D211" s="63"/>
      <c r="E211" s="63"/>
      <c r="F211" s="119">
        <f>F212+F213</f>
        <v>153.1</v>
      </c>
      <c r="G211" s="13"/>
    </row>
    <row r="212" spans="1:7" s="14" customFormat="1" ht="25.5" x14ac:dyDescent="0.25">
      <c r="A212" s="83" t="s">
        <v>323</v>
      </c>
      <c r="B212" s="9" t="s">
        <v>394</v>
      </c>
      <c r="C212" s="71">
        <v>200</v>
      </c>
      <c r="D212" s="63" t="s">
        <v>115</v>
      </c>
      <c r="E212" s="63" t="s">
        <v>4</v>
      </c>
      <c r="F212" s="119">
        <v>102.1</v>
      </c>
      <c r="G212" s="13"/>
    </row>
    <row r="213" spans="1:7" s="14" customFormat="1" x14ac:dyDescent="0.25">
      <c r="A213" s="83" t="s">
        <v>325</v>
      </c>
      <c r="B213" s="9" t="s">
        <v>394</v>
      </c>
      <c r="C213" s="71">
        <v>300</v>
      </c>
      <c r="D213" s="63" t="s">
        <v>115</v>
      </c>
      <c r="E213" s="63" t="s">
        <v>4</v>
      </c>
      <c r="F213" s="119">
        <v>51</v>
      </c>
      <c r="G213" s="13"/>
    </row>
    <row r="214" spans="1:7" s="14" customFormat="1" x14ac:dyDescent="0.25">
      <c r="A214" s="83" t="s">
        <v>138</v>
      </c>
      <c r="B214" s="9" t="s">
        <v>139</v>
      </c>
      <c r="C214" s="70"/>
      <c r="D214" s="63"/>
      <c r="E214" s="63"/>
      <c r="F214" s="119">
        <f>F215</f>
        <v>1286.7</v>
      </c>
      <c r="G214" s="13"/>
    </row>
    <row r="215" spans="1:7" s="14" customFormat="1" ht="25.5" x14ac:dyDescent="0.25">
      <c r="A215" s="83" t="s">
        <v>140</v>
      </c>
      <c r="B215" s="9" t="s">
        <v>141</v>
      </c>
      <c r="C215" s="70"/>
      <c r="D215" s="63"/>
      <c r="E215" s="63"/>
      <c r="F215" s="119">
        <f>F216+F220+F222</f>
        <v>1286.7</v>
      </c>
      <c r="G215" s="13"/>
    </row>
    <row r="216" spans="1:7" s="14" customFormat="1" ht="25.5" x14ac:dyDescent="0.25">
      <c r="A216" s="83" t="s">
        <v>40</v>
      </c>
      <c r="B216" s="9" t="s">
        <v>142</v>
      </c>
      <c r="C216" s="70"/>
      <c r="D216" s="63"/>
      <c r="E216" s="63"/>
      <c r="F216" s="119">
        <f>SUM(F217:F219)</f>
        <v>1136.7</v>
      </c>
      <c r="G216" s="13"/>
    </row>
    <row r="217" spans="1:7" s="14" customFormat="1" ht="51" x14ac:dyDescent="0.25">
      <c r="A217" s="83" t="s">
        <v>322</v>
      </c>
      <c r="B217" s="9" t="s">
        <v>142</v>
      </c>
      <c r="C217" s="71">
        <v>100</v>
      </c>
      <c r="D217" s="63" t="s">
        <v>115</v>
      </c>
      <c r="E217" s="63" t="s">
        <v>4</v>
      </c>
      <c r="F217" s="119">
        <v>857.5</v>
      </c>
      <c r="G217" s="13"/>
    </row>
    <row r="218" spans="1:7" s="14" customFormat="1" ht="25.5" x14ac:dyDescent="0.25">
      <c r="A218" s="83" t="s">
        <v>323</v>
      </c>
      <c r="B218" s="9" t="s">
        <v>142</v>
      </c>
      <c r="C218" s="71">
        <v>200</v>
      </c>
      <c r="D218" s="63" t="s">
        <v>115</v>
      </c>
      <c r="E218" s="63" t="s">
        <v>4</v>
      </c>
      <c r="F218" s="119">
        <v>279.2</v>
      </c>
      <c r="G218" s="13"/>
    </row>
    <row r="219" spans="1:7" s="14" customFormat="1" x14ac:dyDescent="0.25">
      <c r="A219" s="83" t="s">
        <v>324</v>
      </c>
      <c r="B219" s="9" t="s">
        <v>142</v>
      </c>
      <c r="C219" s="71">
        <v>800</v>
      </c>
      <c r="D219" s="63" t="s">
        <v>115</v>
      </c>
      <c r="E219" s="63" t="s">
        <v>4</v>
      </c>
      <c r="F219" s="119">
        <v>0</v>
      </c>
      <c r="G219" s="13"/>
    </row>
    <row r="220" spans="1:7" s="14" customFormat="1" ht="25.5" x14ac:dyDescent="0.25">
      <c r="A220" s="83" t="s">
        <v>396</v>
      </c>
      <c r="B220" s="93" t="s">
        <v>397</v>
      </c>
      <c r="C220" s="71"/>
      <c r="D220" s="63"/>
      <c r="E220" s="63"/>
      <c r="F220" s="119">
        <f>F221</f>
        <v>50</v>
      </c>
      <c r="G220" s="13"/>
    </row>
    <row r="221" spans="1:7" s="14" customFormat="1" ht="25.5" x14ac:dyDescent="0.25">
      <c r="A221" s="83" t="s">
        <v>323</v>
      </c>
      <c r="B221" s="93" t="s">
        <v>397</v>
      </c>
      <c r="C221" s="71">
        <v>200</v>
      </c>
      <c r="D221" s="63" t="s">
        <v>115</v>
      </c>
      <c r="E221" s="63" t="s">
        <v>4</v>
      </c>
      <c r="F221" s="119">
        <v>50</v>
      </c>
      <c r="G221" s="13"/>
    </row>
    <row r="222" spans="1:7" s="14" customFormat="1" ht="25.5" x14ac:dyDescent="0.25">
      <c r="A222" s="83" t="s">
        <v>430</v>
      </c>
      <c r="B222" s="93" t="s">
        <v>429</v>
      </c>
      <c r="C222" s="71"/>
      <c r="D222" s="63"/>
      <c r="E222" s="63"/>
      <c r="F222" s="119">
        <f>F223</f>
        <v>100</v>
      </c>
      <c r="G222" s="13"/>
    </row>
    <row r="223" spans="1:7" s="14" customFormat="1" ht="25.5" x14ac:dyDescent="0.25">
      <c r="A223" s="83" t="s">
        <v>323</v>
      </c>
      <c r="B223" s="93" t="s">
        <v>429</v>
      </c>
      <c r="C223" s="71">
        <v>200</v>
      </c>
      <c r="D223" s="63" t="s">
        <v>115</v>
      </c>
      <c r="E223" s="63" t="s">
        <v>4</v>
      </c>
      <c r="F223" s="119">
        <v>100</v>
      </c>
      <c r="G223" s="13"/>
    </row>
    <row r="224" spans="1:7" s="14" customFormat="1" x14ac:dyDescent="0.25">
      <c r="A224" s="83" t="s">
        <v>143</v>
      </c>
      <c r="B224" s="9" t="s">
        <v>144</v>
      </c>
      <c r="C224" s="70"/>
      <c r="D224" s="63"/>
      <c r="E224" s="63"/>
      <c r="F224" s="119">
        <f>F225+F232+F237+F241</f>
        <v>9002</v>
      </c>
      <c r="G224" s="13"/>
    </row>
    <row r="225" spans="1:7" s="14" customFormat="1" ht="38.25" x14ac:dyDescent="0.25">
      <c r="A225" s="83" t="s">
        <v>145</v>
      </c>
      <c r="B225" s="9" t="s">
        <v>146</v>
      </c>
      <c r="C225" s="70"/>
      <c r="D225" s="63"/>
      <c r="E225" s="63"/>
      <c r="F225" s="119">
        <f>F228+F226</f>
        <v>817.1</v>
      </c>
      <c r="G225" s="13"/>
    </row>
    <row r="226" spans="1:7" s="14" customFormat="1" ht="25.5" x14ac:dyDescent="0.25">
      <c r="A226" s="83" t="s">
        <v>416</v>
      </c>
      <c r="B226" s="108" t="s">
        <v>431</v>
      </c>
      <c r="C226" s="70"/>
      <c r="D226" s="63"/>
      <c r="E226" s="63"/>
      <c r="F226" s="119">
        <f>F227</f>
        <v>16.5</v>
      </c>
      <c r="G226" s="13"/>
    </row>
    <row r="227" spans="1:7" s="14" customFormat="1" ht="51" x14ac:dyDescent="0.25">
      <c r="A227" s="83" t="s">
        <v>322</v>
      </c>
      <c r="B227" s="108" t="s">
        <v>431</v>
      </c>
      <c r="C227" s="71">
        <v>100</v>
      </c>
      <c r="D227" s="63" t="s">
        <v>115</v>
      </c>
      <c r="E227" s="63" t="s">
        <v>106</v>
      </c>
      <c r="F227" s="119">
        <v>16.5</v>
      </c>
      <c r="G227" s="13"/>
    </row>
    <row r="228" spans="1:7" s="14" customFormat="1" x14ac:dyDescent="0.25">
      <c r="A228" s="83" t="s">
        <v>20</v>
      </c>
      <c r="B228" s="9" t="s">
        <v>147</v>
      </c>
      <c r="C228" s="70"/>
      <c r="D228" s="63"/>
      <c r="E228" s="63"/>
      <c r="F228" s="119">
        <f>SUM(F229:F231)</f>
        <v>800.6</v>
      </c>
      <c r="G228" s="13"/>
    </row>
    <row r="229" spans="1:7" s="14" customFormat="1" ht="51" x14ac:dyDescent="0.25">
      <c r="A229" s="83" t="s">
        <v>322</v>
      </c>
      <c r="B229" s="9" t="s">
        <v>147</v>
      </c>
      <c r="C229" s="71">
        <v>100</v>
      </c>
      <c r="D229" s="63" t="s">
        <v>115</v>
      </c>
      <c r="E229" s="63" t="s">
        <v>106</v>
      </c>
      <c r="F229" s="119">
        <v>711.7</v>
      </c>
      <c r="G229" s="13"/>
    </row>
    <row r="230" spans="1:7" s="14" customFormat="1" ht="25.5" x14ac:dyDescent="0.25">
      <c r="A230" s="83" t="s">
        <v>323</v>
      </c>
      <c r="B230" s="9" t="s">
        <v>147</v>
      </c>
      <c r="C230" s="71">
        <v>200</v>
      </c>
      <c r="D230" s="63" t="s">
        <v>115</v>
      </c>
      <c r="E230" s="63" t="s">
        <v>106</v>
      </c>
      <c r="F230" s="119">
        <v>88.3</v>
      </c>
      <c r="G230" s="13"/>
    </row>
    <row r="231" spans="1:7" s="14" customFormat="1" x14ac:dyDescent="0.25">
      <c r="A231" s="83" t="s">
        <v>324</v>
      </c>
      <c r="B231" s="9" t="s">
        <v>147</v>
      </c>
      <c r="C231" s="71">
        <v>800</v>
      </c>
      <c r="D231" s="63" t="s">
        <v>115</v>
      </c>
      <c r="E231" s="63" t="s">
        <v>106</v>
      </c>
      <c r="F231" s="119">
        <v>0.6</v>
      </c>
      <c r="G231" s="13"/>
    </row>
    <row r="232" spans="1:7" s="14" customFormat="1" ht="38.25" x14ac:dyDescent="0.25">
      <c r="A232" s="83" t="s">
        <v>148</v>
      </c>
      <c r="B232" s="9" t="s">
        <v>149</v>
      </c>
      <c r="C232" s="70"/>
      <c r="D232" s="63"/>
      <c r="E232" s="63"/>
      <c r="F232" s="119">
        <f>F233</f>
        <v>1738.1999999999998</v>
      </c>
      <c r="G232" s="13"/>
    </row>
    <row r="233" spans="1:7" s="14" customFormat="1" ht="25.5" x14ac:dyDescent="0.25">
      <c r="A233" s="83" t="s">
        <v>40</v>
      </c>
      <c r="B233" s="9" t="s">
        <v>150</v>
      </c>
      <c r="C233" s="70"/>
      <c r="D233" s="63"/>
      <c r="E233" s="63"/>
      <c r="F233" s="119">
        <f>SUM(F234:F236)</f>
        <v>1738.1999999999998</v>
      </c>
      <c r="G233" s="13"/>
    </row>
    <row r="234" spans="1:7" s="14" customFormat="1" ht="51" x14ac:dyDescent="0.25">
      <c r="A234" s="83" t="s">
        <v>322</v>
      </c>
      <c r="B234" s="9" t="s">
        <v>150</v>
      </c>
      <c r="C234" s="71">
        <v>100</v>
      </c>
      <c r="D234" s="63" t="s">
        <v>115</v>
      </c>
      <c r="E234" s="63" t="s">
        <v>106</v>
      </c>
      <c r="F234" s="119">
        <v>1626.6</v>
      </c>
      <c r="G234" s="13"/>
    </row>
    <row r="235" spans="1:7" s="14" customFormat="1" ht="25.5" x14ac:dyDescent="0.25">
      <c r="A235" s="83" t="s">
        <v>323</v>
      </c>
      <c r="B235" s="9" t="s">
        <v>150</v>
      </c>
      <c r="C235" s="71">
        <v>200</v>
      </c>
      <c r="D235" s="63" t="s">
        <v>115</v>
      </c>
      <c r="E235" s="63" t="s">
        <v>106</v>
      </c>
      <c r="F235" s="119">
        <v>111.6</v>
      </c>
      <c r="G235" s="13"/>
    </row>
    <row r="236" spans="1:7" s="14" customFormat="1" x14ac:dyDescent="0.25">
      <c r="A236" s="83" t="s">
        <v>324</v>
      </c>
      <c r="B236" s="9" t="s">
        <v>150</v>
      </c>
      <c r="C236" s="71">
        <v>800</v>
      </c>
      <c r="D236" s="63" t="s">
        <v>115</v>
      </c>
      <c r="E236" s="63" t="s">
        <v>106</v>
      </c>
      <c r="F236" s="119">
        <v>0</v>
      </c>
      <c r="G236" s="13"/>
    </row>
    <row r="237" spans="1:7" s="14" customFormat="1" ht="38.25" x14ac:dyDescent="0.25">
      <c r="A237" s="83" t="s">
        <v>151</v>
      </c>
      <c r="B237" s="9" t="s">
        <v>152</v>
      </c>
      <c r="C237" s="70"/>
      <c r="D237" s="63"/>
      <c r="E237" s="63"/>
      <c r="F237" s="119">
        <f>F238</f>
        <v>2638.6000000000004</v>
      </c>
      <c r="G237" s="13"/>
    </row>
    <row r="238" spans="1:7" s="14" customFormat="1" ht="25.5" x14ac:dyDescent="0.25">
      <c r="A238" s="83" t="s">
        <v>40</v>
      </c>
      <c r="B238" s="9" t="s">
        <v>153</v>
      </c>
      <c r="C238" s="70"/>
      <c r="D238" s="63"/>
      <c r="E238" s="63"/>
      <c r="F238" s="119">
        <f>SUM(F239:F240)</f>
        <v>2638.6000000000004</v>
      </c>
      <c r="G238" s="13"/>
    </row>
    <row r="239" spans="1:7" s="14" customFormat="1" ht="51" x14ac:dyDescent="0.25">
      <c r="A239" s="83" t="s">
        <v>322</v>
      </c>
      <c r="B239" s="9" t="s">
        <v>153</v>
      </c>
      <c r="C239" s="71">
        <v>100</v>
      </c>
      <c r="D239" s="63" t="s">
        <v>115</v>
      </c>
      <c r="E239" s="63" t="s">
        <v>106</v>
      </c>
      <c r="F239" s="119">
        <v>2492.8000000000002</v>
      </c>
      <c r="G239" s="13"/>
    </row>
    <row r="240" spans="1:7" s="14" customFormat="1" ht="25.5" x14ac:dyDescent="0.25">
      <c r="A240" s="83" t="s">
        <v>323</v>
      </c>
      <c r="B240" s="9" t="s">
        <v>153</v>
      </c>
      <c r="C240" s="71">
        <v>200</v>
      </c>
      <c r="D240" s="63" t="s">
        <v>115</v>
      </c>
      <c r="E240" s="63" t="s">
        <v>106</v>
      </c>
      <c r="F240" s="119">
        <v>145.80000000000001</v>
      </c>
      <c r="G240" s="13"/>
    </row>
    <row r="241" spans="1:7" s="14" customFormat="1" ht="25.5" x14ac:dyDescent="0.25">
      <c r="A241" s="83" t="s">
        <v>124</v>
      </c>
      <c r="B241" s="9" t="s">
        <v>154</v>
      </c>
      <c r="C241" s="15"/>
      <c r="D241" s="4"/>
      <c r="E241" s="4"/>
      <c r="F241" s="125">
        <f>F242</f>
        <v>3808.1</v>
      </c>
      <c r="G241" s="13"/>
    </row>
    <row r="242" spans="1:7" s="14" customFormat="1" ht="25.5" x14ac:dyDescent="0.25">
      <c r="A242" s="83" t="s">
        <v>126</v>
      </c>
      <c r="B242" s="9" t="s">
        <v>155</v>
      </c>
      <c r="C242" s="15"/>
      <c r="D242" s="4"/>
      <c r="E242" s="4"/>
      <c r="F242" s="125">
        <f>SUM(F243:F243)</f>
        <v>3808.1</v>
      </c>
      <c r="G242" s="13"/>
    </row>
    <row r="243" spans="1:7" s="14" customFormat="1" ht="51" x14ac:dyDescent="0.25">
      <c r="A243" s="83" t="s">
        <v>322</v>
      </c>
      <c r="B243" s="9" t="s">
        <v>155</v>
      </c>
      <c r="C243" s="16">
        <v>100</v>
      </c>
      <c r="D243" s="4" t="s">
        <v>115</v>
      </c>
      <c r="E243" s="4" t="s">
        <v>106</v>
      </c>
      <c r="F243" s="125">
        <v>3808.1</v>
      </c>
      <c r="G243" s="13"/>
    </row>
    <row r="244" spans="1:7" s="14" customFormat="1" ht="38.25" x14ac:dyDescent="0.25">
      <c r="A244" s="86" t="s">
        <v>22</v>
      </c>
      <c r="B244" s="53" t="s">
        <v>23</v>
      </c>
      <c r="C244" s="54"/>
      <c r="D244" s="17"/>
      <c r="E244" s="17"/>
      <c r="F244" s="126">
        <f>F245+F249+F254+F267</f>
        <v>22928.2</v>
      </c>
      <c r="G244" s="13"/>
    </row>
    <row r="245" spans="1:7" ht="38.25" x14ac:dyDescent="0.25">
      <c r="A245" s="87" t="s">
        <v>371</v>
      </c>
      <c r="B245" s="22" t="s">
        <v>61</v>
      </c>
      <c r="C245" s="21"/>
      <c r="D245" s="20"/>
      <c r="E245" s="20"/>
      <c r="F245" s="127">
        <f>F246</f>
        <v>165.2</v>
      </c>
      <c r="G245" s="2"/>
    </row>
    <row r="246" spans="1:7" ht="25.5" x14ac:dyDescent="0.25">
      <c r="A246" s="87" t="s">
        <v>62</v>
      </c>
      <c r="B246" s="22" t="s">
        <v>63</v>
      </c>
      <c r="C246" s="21"/>
      <c r="D246" s="20"/>
      <c r="E246" s="20"/>
      <c r="F246" s="127">
        <f>F247</f>
        <v>165.2</v>
      </c>
      <c r="G246" s="2"/>
    </row>
    <row r="247" spans="1:7" ht="25.5" x14ac:dyDescent="0.25">
      <c r="A247" s="87" t="s">
        <v>387</v>
      </c>
      <c r="B247" s="22" t="s">
        <v>330</v>
      </c>
      <c r="C247" s="21"/>
      <c r="D247" s="20"/>
      <c r="E247" s="20"/>
      <c r="F247" s="127">
        <f>F248</f>
        <v>165.2</v>
      </c>
      <c r="G247" s="2"/>
    </row>
    <row r="248" spans="1:7" ht="25.5" x14ac:dyDescent="0.25">
      <c r="A248" s="83" t="s">
        <v>323</v>
      </c>
      <c r="B248" s="46" t="s">
        <v>330</v>
      </c>
      <c r="C248" s="20">
        <v>200</v>
      </c>
      <c r="D248" s="20" t="s">
        <v>106</v>
      </c>
      <c r="E248" s="20" t="s">
        <v>156</v>
      </c>
      <c r="F248" s="127">
        <v>165.2</v>
      </c>
      <c r="G248" s="2"/>
    </row>
    <row r="249" spans="1:7" ht="38.25" x14ac:dyDescent="0.25">
      <c r="A249" s="87" t="s">
        <v>356</v>
      </c>
      <c r="B249" s="22" t="s">
        <v>64</v>
      </c>
      <c r="C249" s="21"/>
      <c r="D249" s="20"/>
      <c r="E249" s="20"/>
      <c r="F249" s="127">
        <f>F250</f>
        <v>2635.4</v>
      </c>
      <c r="G249" s="2"/>
    </row>
    <row r="250" spans="1:7" x14ac:dyDescent="0.25">
      <c r="A250" s="87" t="s">
        <v>65</v>
      </c>
      <c r="B250" s="22" t="s">
        <v>66</v>
      </c>
      <c r="C250" s="21"/>
      <c r="D250" s="20"/>
      <c r="E250" s="20"/>
      <c r="F250" s="127">
        <f>F251</f>
        <v>2635.4</v>
      </c>
      <c r="G250" s="2"/>
    </row>
    <row r="251" spans="1:7" ht="25.5" x14ac:dyDescent="0.25">
      <c r="A251" s="87" t="s">
        <v>40</v>
      </c>
      <c r="B251" s="22" t="s">
        <v>67</v>
      </c>
      <c r="C251" s="21"/>
      <c r="D251" s="20"/>
      <c r="E251" s="20"/>
      <c r="F251" s="127">
        <f>SUM(F252:F253)</f>
        <v>2635.4</v>
      </c>
      <c r="G251" s="2"/>
    </row>
    <row r="252" spans="1:7" ht="51" x14ac:dyDescent="0.25">
      <c r="A252" s="83" t="s">
        <v>322</v>
      </c>
      <c r="B252" s="22" t="s">
        <v>67</v>
      </c>
      <c r="C252" s="20">
        <v>100</v>
      </c>
      <c r="D252" s="20" t="s">
        <v>106</v>
      </c>
      <c r="E252" s="20" t="s">
        <v>156</v>
      </c>
      <c r="F252" s="127">
        <v>2596</v>
      </c>
      <c r="G252" s="2"/>
    </row>
    <row r="253" spans="1:7" ht="25.5" x14ac:dyDescent="0.25">
      <c r="A253" s="83" t="s">
        <v>323</v>
      </c>
      <c r="B253" s="22" t="s">
        <v>67</v>
      </c>
      <c r="C253" s="20">
        <v>200</v>
      </c>
      <c r="D253" s="20" t="s">
        <v>106</v>
      </c>
      <c r="E253" s="20" t="s">
        <v>156</v>
      </c>
      <c r="F253" s="127">
        <v>39.4</v>
      </c>
      <c r="G253" s="2"/>
    </row>
    <row r="254" spans="1:7" x14ac:dyDescent="0.25">
      <c r="A254" s="87" t="s">
        <v>24</v>
      </c>
      <c r="B254" s="25" t="s">
        <v>25</v>
      </c>
      <c r="C254" s="26"/>
      <c r="D254" s="20"/>
      <c r="E254" s="20"/>
      <c r="F254" s="127">
        <f>F255</f>
        <v>19327.600000000002</v>
      </c>
      <c r="G254" s="2"/>
    </row>
    <row r="255" spans="1:7" ht="25.5" x14ac:dyDescent="0.25">
      <c r="A255" s="87" t="s">
        <v>372</v>
      </c>
      <c r="B255" s="22" t="s">
        <v>26</v>
      </c>
      <c r="C255" s="21"/>
      <c r="D255" s="20"/>
      <c r="E255" s="20"/>
      <c r="F255" s="127">
        <f>F258+F265+F263+F256+F261</f>
        <v>19327.600000000002</v>
      </c>
      <c r="G255" s="2"/>
    </row>
    <row r="256" spans="1:7" ht="25.5" x14ac:dyDescent="0.25">
      <c r="A256" s="87" t="s">
        <v>419</v>
      </c>
      <c r="B256" s="22" t="s">
        <v>418</v>
      </c>
      <c r="C256" s="21"/>
      <c r="D256" s="20"/>
      <c r="E256" s="20"/>
      <c r="F256" s="127">
        <f>F257</f>
        <v>4200</v>
      </c>
      <c r="G256" s="2"/>
    </row>
    <row r="257" spans="1:7" ht="25.5" x14ac:dyDescent="0.25">
      <c r="A257" s="87" t="s">
        <v>420</v>
      </c>
      <c r="B257" s="22" t="s">
        <v>418</v>
      </c>
      <c r="C257" s="21">
        <v>400</v>
      </c>
      <c r="D257" s="20" t="s">
        <v>4</v>
      </c>
      <c r="E257" s="20" t="s">
        <v>5</v>
      </c>
      <c r="F257" s="127">
        <v>4200</v>
      </c>
      <c r="G257" s="2"/>
    </row>
    <row r="258" spans="1:7" x14ac:dyDescent="0.25">
      <c r="A258" s="87" t="s">
        <v>27</v>
      </c>
      <c r="B258" s="22" t="s">
        <v>28</v>
      </c>
      <c r="C258" s="21"/>
      <c r="D258" s="20"/>
      <c r="E258" s="20"/>
      <c r="F258" s="127">
        <f>SUM(F259:F260)</f>
        <v>638.79999999999995</v>
      </c>
      <c r="G258" s="2"/>
    </row>
    <row r="259" spans="1:7" ht="25.5" x14ac:dyDescent="0.25">
      <c r="A259" s="83" t="s">
        <v>323</v>
      </c>
      <c r="B259" s="22" t="s">
        <v>28</v>
      </c>
      <c r="C259" s="20">
        <v>200</v>
      </c>
      <c r="D259" s="20" t="s">
        <v>4</v>
      </c>
      <c r="E259" s="20" t="s">
        <v>5</v>
      </c>
      <c r="F259" s="127">
        <v>634.29999999999995</v>
      </c>
      <c r="G259" s="2"/>
    </row>
    <row r="260" spans="1:7" x14ac:dyDescent="0.25">
      <c r="A260" s="87" t="s">
        <v>324</v>
      </c>
      <c r="B260" s="22" t="s">
        <v>28</v>
      </c>
      <c r="C260" s="20">
        <v>800</v>
      </c>
      <c r="D260" s="20" t="s">
        <v>4</v>
      </c>
      <c r="E260" s="20" t="s">
        <v>5</v>
      </c>
      <c r="F260" s="127">
        <v>4.5</v>
      </c>
      <c r="G260" s="2"/>
    </row>
    <row r="261" spans="1:7" x14ac:dyDescent="0.25">
      <c r="A261" s="87" t="s">
        <v>422</v>
      </c>
      <c r="B261" s="22" t="s">
        <v>421</v>
      </c>
      <c r="C261" s="20"/>
      <c r="D261" s="20"/>
      <c r="E261" s="20"/>
      <c r="F261" s="127">
        <f>F262</f>
        <v>4.7</v>
      </c>
      <c r="G261" s="2"/>
    </row>
    <row r="262" spans="1:7" ht="25.5" x14ac:dyDescent="0.25">
      <c r="A262" s="87" t="s">
        <v>420</v>
      </c>
      <c r="B262" s="22" t="s">
        <v>421</v>
      </c>
      <c r="C262" s="21">
        <v>400</v>
      </c>
      <c r="D262" s="20" t="s">
        <v>4</v>
      </c>
      <c r="E262" s="20" t="s">
        <v>5</v>
      </c>
      <c r="F262" s="127">
        <v>4.7</v>
      </c>
      <c r="G262" s="2"/>
    </row>
    <row r="263" spans="1:7" ht="25.5" x14ac:dyDescent="0.25">
      <c r="A263" s="87" t="s">
        <v>392</v>
      </c>
      <c r="B263" s="104" t="s">
        <v>393</v>
      </c>
      <c r="C263" s="47"/>
      <c r="D263" s="23"/>
      <c r="E263" s="23"/>
      <c r="F263" s="127">
        <f>F264</f>
        <v>10222.9</v>
      </c>
      <c r="G263" s="2"/>
    </row>
    <row r="264" spans="1:7" ht="25.5" x14ac:dyDescent="0.25">
      <c r="A264" s="83" t="s">
        <v>323</v>
      </c>
      <c r="B264" s="104" t="s">
        <v>393</v>
      </c>
      <c r="C264" s="47">
        <v>200</v>
      </c>
      <c r="D264" s="23" t="s">
        <v>156</v>
      </c>
      <c r="E264" s="23" t="s">
        <v>137</v>
      </c>
      <c r="F264" s="127">
        <v>10222.9</v>
      </c>
      <c r="G264" s="2"/>
    </row>
    <row r="265" spans="1:7" ht="38.25" x14ac:dyDescent="0.25">
      <c r="A265" s="87" t="s">
        <v>373</v>
      </c>
      <c r="B265" s="23" t="s">
        <v>331</v>
      </c>
      <c r="C265" s="47"/>
      <c r="D265" s="23"/>
      <c r="E265" s="23"/>
      <c r="F265" s="127">
        <f>F266</f>
        <v>4261.2</v>
      </c>
      <c r="G265" s="2"/>
    </row>
    <row r="266" spans="1:7" ht="25.5" x14ac:dyDescent="0.25">
      <c r="A266" s="83" t="s">
        <v>323</v>
      </c>
      <c r="B266" s="23" t="s">
        <v>331</v>
      </c>
      <c r="C266" s="47">
        <v>200</v>
      </c>
      <c r="D266" s="23" t="s">
        <v>106</v>
      </c>
      <c r="E266" s="23" t="s">
        <v>115</v>
      </c>
      <c r="F266" s="127">
        <v>4261.2</v>
      </c>
      <c r="G266" s="2"/>
    </row>
    <row r="267" spans="1:7" x14ac:dyDescent="0.25">
      <c r="A267" s="87" t="s">
        <v>335</v>
      </c>
      <c r="B267" s="23" t="s">
        <v>338</v>
      </c>
      <c r="C267" s="47"/>
      <c r="D267" s="23"/>
      <c r="E267" s="23"/>
      <c r="F267" s="128">
        <f t="shared" ref="F267:F268" si="0">F268</f>
        <v>800</v>
      </c>
      <c r="G267" s="2"/>
    </row>
    <row r="268" spans="1:7" x14ac:dyDescent="0.25">
      <c r="A268" s="87" t="s">
        <v>336</v>
      </c>
      <c r="B268" s="23" t="s">
        <v>339</v>
      </c>
      <c r="C268" s="47"/>
      <c r="D268" s="23"/>
      <c r="E268" s="23"/>
      <c r="F268" s="128">
        <f t="shared" si="0"/>
        <v>800</v>
      </c>
      <c r="G268" s="2"/>
    </row>
    <row r="269" spans="1:7" x14ac:dyDescent="0.25">
      <c r="A269" s="87" t="s">
        <v>337</v>
      </c>
      <c r="B269" s="23" t="s">
        <v>340</v>
      </c>
      <c r="C269" s="47"/>
      <c r="D269" s="23"/>
      <c r="E269" s="23"/>
      <c r="F269" s="128">
        <f>F270+F271</f>
        <v>800</v>
      </c>
      <c r="G269" s="2"/>
    </row>
    <row r="270" spans="1:7" ht="25.5" x14ac:dyDescent="0.25">
      <c r="A270" s="83" t="s">
        <v>323</v>
      </c>
      <c r="B270" s="23" t="s">
        <v>340</v>
      </c>
      <c r="C270" s="47">
        <v>200</v>
      </c>
      <c r="D270" s="23" t="s">
        <v>11</v>
      </c>
      <c r="E270" s="23" t="s">
        <v>97</v>
      </c>
      <c r="F270" s="128">
        <v>0</v>
      </c>
      <c r="G270" s="2"/>
    </row>
    <row r="271" spans="1:7" x14ac:dyDescent="0.25">
      <c r="A271" s="83" t="s">
        <v>424</v>
      </c>
      <c r="B271" s="23" t="s">
        <v>340</v>
      </c>
      <c r="C271" s="47">
        <v>500</v>
      </c>
      <c r="D271" s="23" t="s">
        <v>11</v>
      </c>
      <c r="E271" s="23" t="s">
        <v>97</v>
      </c>
      <c r="F271" s="128">
        <v>800</v>
      </c>
      <c r="G271" s="2"/>
    </row>
    <row r="272" spans="1:7" s="14" customFormat="1" ht="25.5" x14ac:dyDescent="0.25">
      <c r="A272" s="88" t="s">
        <v>374</v>
      </c>
      <c r="B272" s="55" t="s">
        <v>68</v>
      </c>
      <c r="C272" s="56"/>
      <c r="D272" s="57"/>
      <c r="E272" s="57"/>
      <c r="F272" s="129">
        <f>F273+F282</f>
        <v>5246</v>
      </c>
      <c r="G272" s="13"/>
    </row>
    <row r="273" spans="1:7" ht="25.5" x14ac:dyDescent="0.25">
      <c r="A273" s="89" t="s">
        <v>69</v>
      </c>
      <c r="B273" s="28" t="s">
        <v>70</v>
      </c>
      <c r="C273" s="29"/>
      <c r="D273" s="27"/>
      <c r="E273" s="27"/>
      <c r="F273" s="130">
        <f>F274+F277</f>
        <v>1980</v>
      </c>
      <c r="G273" s="2"/>
    </row>
    <row r="274" spans="1:7" ht="45" hidden="1" x14ac:dyDescent="0.25">
      <c r="A274" s="30" t="s">
        <v>71</v>
      </c>
      <c r="B274" s="32" t="s">
        <v>72</v>
      </c>
      <c r="C274" s="33"/>
      <c r="D274" s="31"/>
      <c r="E274" s="31"/>
      <c r="F274" s="131">
        <f>F275</f>
        <v>0</v>
      </c>
      <c r="G274" s="2"/>
    </row>
    <row r="275" spans="1:7" ht="30" hidden="1" x14ac:dyDescent="0.25">
      <c r="A275" s="34" t="s">
        <v>73</v>
      </c>
      <c r="B275" s="36" t="s">
        <v>74</v>
      </c>
      <c r="C275" s="29"/>
      <c r="D275" s="35"/>
      <c r="E275" s="35"/>
      <c r="F275" s="132">
        <f>F276</f>
        <v>0</v>
      </c>
      <c r="G275" s="2"/>
    </row>
    <row r="276" spans="1:7" ht="25.5" hidden="1" x14ac:dyDescent="0.25">
      <c r="A276" s="83" t="s">
        <v>323</v>
      </c>
      <c r="B276" s="36" t="s">
        <v>74</v>
      </c>
      <c r="C276" s="29">
        <v>200</v>
      </c>
      <c r="D276" s="35" t="s">
        <v>106</v>
      </c>
      <c r="E276" s="35" t="s">
        <v>157</v>
      </c>
      <c r="F276" s="132"/>
      <c r="G276" s="2"/>
    </row>
    <row r="277" spans="1:7" ht="40.5" customHeight="1" x14ac:dyDescent="0.25">
      <c r="A277" s="89" t="s">
        <v>375</v>
      </c>
      <c r="B277" s="37" t="s">
        <v>75</v>
      </c>
      <c r="C277" s="29"/>
      <c r="D277" s="35"/>
      <c r="E277" s="35"/>
      <c r="F277" s="132">
        <f>F278+F280</f>
        <v>1980</v>
      </c>
      <c r="G277" s="2"/>
    </row>
    <row r="278" spans="1:7" ht="25.5" x14ac:dyDescent="0.25">
      <c r="A278" s="90" t="s">
        <v>76</v>
      </c>
      <c r="B278" s="39" t="s">
        <v>77</v>
      </c>
      <c r="C278" s="26"/>
      <c r="D278" s="38"/>
      <c r="E278" s="38"/>
      <c r="F278" s="127">
        <f>F279</f>
        <v>700</v>
      </c>
      <c r="G278" s="2"/>
    </row>
    <row r="279" spans="1:7" x14ac:dyDescent="0.25">
      <c r="A279" s="87" t="s">
        <v>324</v>
      </c>
      <c r="B279" s="39" t="s">
        <v>77</v>
      </c>
      <c r="C279" s="20">
        <v>800</v>
      </c>
      <c r="D279" s="20" t="s">
        <v>106</v>
      </c>
      <c r="E279" s="20" t="s">
        <v>157</v>
      </c>
      <c r="F279" s="127">
        <v>700</v>
      </c>
      <c r="G279" s="2"/>
    </row>
    <row r="280" spans="1:7" ht="51" x14ac:dyDescent="0.25">
      <c r="A280" s="87" t="s">
        <v>78</v>
      </c>
      <c r="B280" s="23" t="s">
        <v>79</v>
      </c>
      <c r="C280" s="21"/>
      <c r="D280" s="20"/>
      <c r="E280" s="20"/>
      <c r="F280" s="127">
        <f>F281</f>
        <v>1280</v>
      </c>
      <c r="G280" s="2"/>
    </row>
    <row r="281" spans="1:7" x14ac:dyDescent="0.25">
      <c r="A281" s="87" t="s">
        <v>324</v>
      </c>
      <c r="B281" s="23" t="s">
        <v>79</v>
      </c>
      <c r="C281" s="20">
        <v>800</v>
      </c>
      <c r="D281" s="20" t="s">
        <v>106</v>
      </c>
      <c r="E281" s="20" t="s">
        <v>157</v>
      </c>
      <c r="F281" s="127">
        <v>1280</v>
      </c>
      <c r="G281" s="2"/>
    </row>
    <row r="282" spans="1:7" x14ac:dyDescent="0.25">
      <c r="A282" s="87" t="s">
        <v>448</v>
      </c>
      <c r="B282" s="22" t="s">
        <v>450</v>
      </c>
      <c r="C282" s="20"/>
      <c r="D282" s="20"/>
      <c r="E282" s="20"/>
      <c r="F282" s="127">
        <f>F283</f>
        <v>3266</v>
      </c>
      <c r="G282" s="2"/>
    </row>
    <row r="283" spans="1:7" ht="25.5" x14ac:dyDescent="0.25">
      <c r="A283" s="87" t="s">
        <v>449</v>
      </c>
      <c r="B283" s="22" t="s">
        <v>451</v>
      </c>
      <c r="C283" s="20"/>
      <c r="D283" s="20"/>
      <c r="E283" s="20"/>
      <c r="F283" s="127">
        <f>F284</f>
        <v>3266</v>
      </c>
      <c r="G283" s="2"/>
    </row>
    <row r="284" spans="1:7" ht="51" x14ac:dyDescent="0.25">
      <c r="A284" s="87" t="s">
        <v>423</v>
      </c>
      <c r="B284" s="22" t="s">
        <v>452</v>
      </c>
      <c r="C284" s="20"/>
      <c r="D284" s="20"/>
      <c r="E284" s="20"/>
      <c r="F284" s="127">
        <f>F285</f>
        <v>3266</v>
      </c>
      <c r="G284" s="2"/>
    </row>
    <row r="285" spans="1:7" ht="25.5" x14ac:dyDescent="0.25">
      <c r="A285" s="83" t="s">
        <v>323</v>
      </c>
      <c r="B285" s="22" t="s">
        <v>452</v>
      </c>
      <c r="C285" s="20">
        <v>200</v>
      </c>
      <c r="D285" s="20" t="s">
        <v>106</v>
      </c>
      <c r="E285" s="20" t="s">
        <v>157</v>
      </c>
      <c r="F285" s="127">
        <v>3266</v>
      </c>
      <c r="G285" s="2"/>
    </row>
    <row r="286" spans="1:7" s="14" customFormat="1" ht="25.5" x14ac:dyDescent="0.25">
      <c r="A286" s="91" t="s">
        <v>84</v>
      </c>
      <c r="B286" s="58" t="s">
        <v>85</v>
      </c>
      <c r="C286" s="59"/>
      <c r="D286" s="60"/>
      <c r="E286" s="61"/>
      <c r="F286" s="133">
        <f>F288</f>
        <v>2513.6999999999998</v>
      </c>
      <c r="G286" s="13"/>
    </row>
    <row r="287" spans="1:7" x14ac:dyDescent="0.25">
      <c r="A287" s="89" t="s">
        <v>86</v>
      </c>
      <c r="B287" s="36" t="s">
        <v>54</v>
      </c>
      <c r="C287" s="41"/>
      <c r="D287" s="40"/>
      <c r="E287" s="24"/>
      <c r="F287" s="130">
        <f>F288</f>
        <v>2513.6999999999998</v>
      </c>
      <c r="G287" s="2"/>
    </row>
    <row r="288" spans="1:7" ht="43.5" customHeight="1" x14ac:dyDescent="0.25">
      <c r="A288" s="89" t="s">
        <v>87</v>
      </c>
      <c r="B288" s="36" t="s">
        <v>88</v>
      </c>
      <c r="C288" s="41"/>
      <c r="D288" s="40"/>
      <c r="E288" s="24"/>
      <c r="F288" s="130">
        <f>F289</f>
        <v>2513.6999999999998</v>
      </c>
      <c r="G288" s="2"/>
    </row>
    <row r="289" spans="1:7" ht="27" customHeight="1" x14ac:dyDescent="0.25">
      <c r="A289" s="42" t="s">
        <v>89</v>
      </c>
      <c r="B289" s="36" t="s">
        <v>90</v>
      </c>
      <c r="C289" s="43"/>
      <c r="D289" s="40"/>
      <c r="E289" s="24"/>
      <c r="F289" s="130">
        <f>SUM(F290:F290)</f>
        <v>2513.6999999999998</v>
      </c>
      <c r="G289" s="2"/>
    </row>
    <row r="290" spans="1:7" x14ac:dyDescent="0.25">
      <c r="A290" s="89" t="s">
        <v>325</v>
      </c>
      <c r="B290" s="36" t="s">
        <v>90</v>
      </c>
      <c r="C290" s="43">
        <v>300</v>
      </c>
      <c r="D290" s="40">
        <v>10</v>
      </c>
      <c r="E290" s="24" t="s">
        <v>106</v>
      </c>
      <c r="F290" s="127">
        <v>2513.6999999999998</v>
      </c>
    </row>
    <row r="291" spans="1:7" s="14" customFormat="1" ht="25.5" x14ac:dyDescent="0.25">
      <c r="A291" s="86" t="s">
        <v>14</v>
      </c>
      <c r="B291" s="19" t="s">
        <v>7</v>
      </c>
      <c r="C291" s="18"/>
      <c r="D291" s="17"/>
      <c r="E291" s="17"/>
      <c r="F291" s="126">
        <f>F292+F341</f>
        <v>49426.5</v>
      </c>
    </row>
    <row r="292" spans="1:7" ht="25.5" x14ac:dyDescent="0.25">
      <c r="A292" s="87" t="s">
        <v>15</v>
      </c>
      <c r="B292" s="23" t="s">
        <v>8</v>
      </c>
      <c r="C292" s="21"/>
      <c r="D292" s="20"/>
      <c r="E292" s="20"/>
      <c r="F292" s="127">
        <f>F293+F299+F309+F316+F323+F332+F337+F326+F329</f>
        <v>49064.4</v>
      </c>
    </row>
    <row r="293" spans="1:7" ht="25.5" x14ac:dyDescent="0.25">
      <c r="A293" s="87" t="s">
        <v>377</v>
      </c>
      <c r="B293" s="23" t="s">
        <v>16</v>
      </c>
      <c r="C293" s="21"/>
      <c r="D293" s="20"/>
      <c r="E293" s="20"/>
      <c r="F293" s="127">
        <f>F296+F294</f>
        <v>2495.8999999999996</v>
      </c>
    </row>
    <row r="294" spans="1:7" ht="25.5" x14ac:dyDescent="0.25">
      <c r="A294" s="87" t="s">
        <v>416</v>
      </c>
      <c r="B294" s="22" t="s">
        <v>415</v>
      </c>
      <c r="C294" s="21"/>
      <c r="D294" s="20"/>
      <c r="E294" s="20"/>
      <c r="F294" s="127">
        <f>F295</f>
        <v>157.5</v>
      </c>
    </row>
    <row r="295" spans="1:7" ht="51" x14ac:dyDescent="0.25">
      <c r="A295" s="83" t="s">
        <v>322</v>
      </c>
      <c r="B295" s="22" t="s">
        <v>415</v>
      </c>
      <c r="C295" s="21">
        <v>100</v>
      </c>
      <c r="D295" s="20" t="s">
        <v>4</v>
      </c>
      <c r="E295" s="20" t="s">
        <v>106</v>
      </c>
      <c r="F295" s="127">
        <v>157.5</v>
      </c>
    </row>
    <row r="296" spans="1:7" ht="25.5" x14ac:dyDescent="0.25">
      <c r="A296" s="87" t="s">
        <v>17</v>
      </c>
      <c r="B296" s="23" t="s">
        <v>18</v>
      </c>
      <c r="C296" s="21"/>
      <c r="D296" s="20"/>
      <c r="E296" s="20"/>
      <c r="F296" s="127">
        <f>SUM(F297:F298)</f>
        <v>2338.3999999999996</v>
      </c>
    </row>
    <row r="297" spans="1:7" ht="51" x14ac:dyDescent="0.25">
      <c r="A297" s="83" t="s">
        <v>322</v>
      </c>
      <c r="B297" s="23" t="s">
        <v>18</v>
      </c>
      <c r="C297" s="20">
        <v>100</v>
      </c>
      <c r="D297" s="20" t="s">
        <v>4</v>
      </c>
      <c r="E297" s="20" t="s">
        <v>106</v>
      </c>
      <c r="F297" s="127">
        <v>2321.6999999999998</v>
      </c>
    </row>
    <row r="298" spans="1:7" ht="25.5" x14ac:dyDescent="0.25">
      <c r="A298" s="83" t="s">
        <v>323</v>
      </c>
      <c r="B298" s="23" t="s">
        <v>18</v>
      </c>
      <c r="C298" s="20">
        <v>200</v>
      </c>
      <c r="D298" s="20" t="s">
        <v>4</v>
      </c>
      <c r="E298" s="20" t="s">
        <v>106</v>
      </c>
      <c r="F298" s="127">
        <v>16.7</v>
      </c>
    </row>
    <row r="299" spans="1:7" ht="25.5" x14ac:dyDescent="0.25">
      <c r="A299" s="87" t="s">
        <v>376</v>
      </c>
      <c r="B299" s="23" t="s">
        <v>19</v>
      </c>
      <c r="C299" s="21"/>
      <c r="D299" s="20"/>
      <c r="E299" s="20"/>
      <c r="F299" s="127">
        <f>F302+F306+F300</f>
        <v>22823.199999999997</v>
      </c>
    </row>
    <row r="300" spans="1:7" ht="25.5" x14ac:dyDescent="0.25">
      <c r="A300" s="87" t="s">
        <v>416</v>
      </c>
      <c r="B300" s="22" t="s">
        <v>417</v>
      </c>
      <c r="C300" s="21"/>
      <c r="D300" s="20"/>
      <c r="E300" s="20"/>
      <c r="F300" s="127">
        <f>F301</f>
        <v>975.3</v>
      </c>
    </row>
    <row r="301" spans="1:7" ht="51" x14ac:dyDescent="0.25">
      <c r="A301" s="83" t="s">
        <v>322</v>
      </c>
      <c r="B301" s="22" t="s">
        <v>417</v>
      </c>
      <c r="C301" s="21">
        <v>100</v>
      </c>
      <c r="D301" s="20" t="s">
        <v>4</v>
      </c>
      <c r="E301" s="20" t="s">
        <v>106</v>
      </c>
      <c r="F301" s="127">
        <v>975.3</v>
      </c>
    </row>
    <row r="302" spans="1:7" x14ac:dyDescent="0.25">
      <c r="A302" s="87" t="s">
        <v>20</v>
      </c>
      <c r="B302" s="23" t="s">
        <v>21</v>
      </c>
      <c r="C302" s="21"/>
      <c r="D302" s="20"/>
      <c r="E302" s="20"/>
      <c r="F302" s="127">
        <f>SUM(F303:F305)</f>
        <v>21787.8</v>
      </c>
    </row>
    <row r="303" spans="1:7" ht="51" x14ac:dyDescent="0.25">
      <c r="A303" s="83" t="s">
        <v>322</v>
      </c>
      <c r="B303" s="23" t="s">
        <v>21</v>
      </c>
      <c r="C303" s="20">
        <v>100</v>
      </c>
      <c r="D303" s="20" t="s">
        <v>4</v>
      </c>
      <c r="E303" s="20" t="s">
        <v>106</v>
      </c>
      <c r="F303" s="127">
        <v>20581.5</v>
      </c>
    </row>
    <row r="304" spans="1:7" ht="25.5" x14ac:dyDescent="0.25">
      <c r="A304" s="83" t="s">
        <v>323</v>
      </c>
      <c r="B304" s="23" t="s">
        <v>21</v>
      </c>
      <c r="C304" s="20">
        <v>200</v>
      </c>
      <c r="D304" s="20" t="s">
        <v>4</v>
      </c>
      <c r="E304" s="20" t="s">
        <v>106</v>
      </c>
      <c r="F304" s="127">
        <v>1205.5999999999999</v>
      </c>
    </row>
    <row r="305" spans="1:6" x14ac:dyDescent="0.25">
      <c r="A305" s="87" t="s">
        <v>324</v>
      </c>
      <c r="B305" s="23" t="s">
        <v>21</v>
      </c>
      <c r="C305" s="20">
        <v>800</v>
      </c>
      <c r="D305" s="20" t="s">
        <v>4</v>
      </c>
      <c r="E305" s="20" t="s">
        <v>106</v>
      </c>
      <c r="F305" s="127">
        <v>0.7</v>
      </c>
    </row>
    <row r="306" spans="1:6" x14ac:dyDescent="0.25">
      <c r="A306" s="87" t="s">
        <v>29</v>
      </c>
      <c r="B306" s="22" t="s">
        <v>30</v>
      </c>
      <c r="C306" s="21"/>
      <c r="D306" s="20"/>
      <c r="E306" s="20"/>
      <c r="F306" s="127">
        <f>F307+F308</f>
        <v>60.1</v>
      </c>
    </row>
    <row r="307" spans="1:6" ht="25.5" x14ac:dyDescent="0.25">
      <c r="A307" s="83" t="s">
        <v>323</v>
      </c>
      <c r="B307" s="22" t="s">
        <v>30</v>
      </c>
      <c r="C307" s="20">
        <v>200</v>
      </c>
      <c r="D307" s="20" t="s">
        <v>4</v>
      </c>
      <c r="E307" s="20" t="s">
        <v>5</v>
      </c>
      <c r="F307" s="127">
        <v>35.1</v>
      </c>
    </row>
    <row r="308" spans="1:6" x14ac:dyDescent="0.25">
      <c r="A308" s="87" t="s">
        <v>324</v>
      </c>
      <c r="B308" s="22" t="s">
        <v>30</v>
      </c>
      <c r="C308" s="20">
        <v>800</v>
      </c>
      <c r="D308" s="20" t="s">
        <v>4</v>
      </c>
      <c r="E308" s="20" t="s">
        <v>5</v>
      </c>
      <c r="F308" s="127">
        <v>25</v>
      </c>
    </row>
    <row r="309" spans="1:6" ht="25.5" x14ac:dyDescent="0.25">
      <c r="A309" s="83" t="s">
        <v>9</v>
      </c>
      <c r="B309" s="9" t="s">
        <v>10</v>
      </c>
      <c r="C309" s="5"/>
      <c r="D309" s="4" t="s">
        <v>121</v>
      </c>
      <c r="E309" s="4" t="s">
        <v>121</v>
      </c>
      <c r="F309" s="125">
        <f>F310+F313</f>
        <v>1869.6999999999998</v>
      </c>
    </row>
    <row r="310" spans="1:6" x14ac:dyDescent="0.25">
      <c r="A310" s="83" t="s">
        <v>20</v>
      </c>
      <c r="B310" s="9" t="s">
        <v>269</v>
      </c>
      <c r="C310" s="5"/>
      <c r="D310" s="4" t="s">
        <v>121</v>
      </c>
      <c r="E310" s="4" t="s">
        <v>121</v>
      </c>
      <c r="F310" s="125">
        <f>SUM(F311:F312)</f>
        <v>705.3</v>
      </c>
    </row>
    <row r="311" spans="1:6" ht="51" x14ac:dyDescent="0.25">
      <c r="A311" s="83" t="s">
        <v>322</v>
      </c>
      <c r="B311" s="9" t="s">
        <v>269</v>
      </c>
      <c r="C311" s="4">
        <v>100</v>
      </c>
      <c r="D311" s="4" t="s">
        <v>4</v>
      </c>
      <c r="E311" s="4" t="s">
        <v>97</v>
      </c>
      <c r="F311" s="125">
        <v>575.79999999999995</v>
      </c>
    </row>
    <row r="312" spans="1:6" ht="25.5" x14ac:dyDescent="0.25">
      <c r="A312" s="83" t="s">
        <v>323</v>
      </c>
      <c r="B312" s="9" t="s">
        <v>269</v>
      </c>
      <c r="C312" s="4">
        <v>200</v>
      </c>
      <c r="D312" s="4" t="s">
        <v>4</v>
      </c>
      <c r="E312" s="4" t="s">
        <v>97</v>
      </c>
      <c r="F312" s="125">
        <v>129.5</v>
      </c>
    </row>
    <row r="313" spans="1:6" ht="25.5" x14ac:dyDescent="0.25">
      <c r="A313" s="83" t="s">
        <v>13</v>
      </c>
      <c r="B313" s="9" t="s">
        <v>12</v>
      </c>
      <c r="C313" s="5"/>
      <c r="D313" s="4"/>
      <c r="E313" s="9"/>
      <c r="F313" s="125">
        <f>SUM(F314:F315)</f>
        <v>1164.3999999999999</v>
      </c>
    </row>
    <row r="314" spans="1:6" ht="51" x14ac:dyDescent="0.25">
      <c r="A314" s="83" t="s">
        <v>322</v>
      </c>
      <c r="B314" s="9" t="s">
        <v>12</v>
      </c>
      <c r="C314" s="4">
        <v>100</v>
      </c>
      <c r="D314" s="4" t="s">
        <v>4</v>
      </c>
      <c r="E314" s="9" t="s">
        <v>11</v>
      </c>
      <c r="F314" s="125">
        <v>1104.8</v>
      </c>
    </row>
    <row r="315" spans="1:6" ht="25.5" x14ac:dyDescent="0.25">
      <c r="A315" s="83" t="s">
        <v>323</v>
      </c>
      <c r="B315" s="9" t="s">
        <v>12</v>
      </c>
      <c r="C315" s="4">
        <v>200</v>
      </c>
      <c r="D315" s="4" t="s">
        <v>4</v>
      </c>
      <c r="E315" s="9" t="s">
        <v>11</v>
      </c>
      <c r="F315" s="125">
        <v>59.6</v>
      </c>
    </row>
    <row r="316" spans="1:6" ht="38.25" x14ac:dyDescent="0.25">
      <c r="A316" s="87" t="s">
        <v>31</v>
      </c>
      <c r="B316" s="22" t="s">
        <v>32</v>
      </c>
      <c r="C316" s="21"/>
      <c r="D316" s="20"/>
      <c r="E316" s="20"/>
      <c r="F316" s="127">
        <f>F317+F319+F321</f>
        <v>1499</v>
      </c>
    </row>
    <row r="317" spans="1:6" ht="38.25" x14ac:dyDescent="0.25">
      <c r="A317" s="87" t="s">
        <v>33</v>
      </c>
      <c r="B317" s="22" t="s">
        <v>34</v>
      </c>
      <c r="C317" s="21"/>
      <c r="D317" s="20"/>
      <c r="E317" s="20"/>
      <c r="F317" s="127">
        <f>SUM(F318:F318)</f>
        <v>475</v>
      </c>
    </row>
    <row r="318" spans="1:6" ht="51" x14ac:dyDescent="0.25">
      <c r="A318" s="83" t="s">
        <v>322</v>
      </c>
      <c r="B318" s="22" t="s">
        <v>34</v>
      </c>
      <c r="C318" s="20">
        <v>100</v>
      </c>
      <c r="D318" s="20" t="s">
        <v>4</v>
      </c>
      <c r="E318" s="20" t="s">
        <v>5</v>
      </c>
      <c r="F318" s="127">
        <v>475</v>
      </c>
    </row>
    <row r="319" spans="1:6" ht="38.25" x14ac:dyDescent="0.25">
      <c r="A319" s="87" t="s">
        <v>386</v>
      </c>
      <c r="B319" s="22" t="s">
        <v>35</v>
      </c>
      <c r="C319" s="21"/>
      <c r="D319" s="20"/>
      <c r="E319" s="20"/>
      <c r="F319" s="127">
        <f>SUM(F320:F320)</f>
        <v>517</v>
      </c>
    </row>
    <row r="320" spans="1:6" ht="51" x14ac:dyDescent="0.25">
      <c r="A320" s="83" t="s">
        <v>322</v>
      </c>
      <c r="B320" s="22" t="s">
        <v>35</v>
      </c>
      <c r="C320" s="20">
        <v>100</v>
      </c>
      <c r="D320" s="20" t="s">
        <v>4</v>
      </c>
      <c r="E320" s="20" t="s">
        <v>5</v>
      </c>
      <c r="F320" s="127">
        <v>517</v>
      </c>
    </row>
    <row r="321" spans="1:6" ht="51" x14ac:dyDescent="0.25">
      <c r="A321" s="87" t="s">
        <v>36</v>
      </c>
      <c r="B321" s="22" t="s">
        <v>37</v>
      </c>
      <c r="C321" s="21"/>
      <c r="D321" s="20"/>
      <c r="E321" s="20"/>
      <c r="F321" s="127">
        <f>SUM(F322:F322)</f>
        <v>507</v>
      </c>
    </row>
    <row r="322" spans="1:6" ht="51" x14ac:dyDescent="0.25">
      <c r="A322" s="83" t="s">
        <v>322</v>
      </c>
      <c r="B322" s="22" t="s">
        <v>37</v>
      </c>
      <c r="C322" s="20">
        <v>100</v>
      </c>
      <c r="D322" s="20" t="s">
        <v>4</v>
      </c>
      <c r="E322" s="20" t="s">
        <v>5</v>
      </c>
      <c r="F322" s="128">
        <v>507</v>
      </c>
    </row>
    <row r="323" spans="1:6" ht="25.5" x14ac:dyDescent="0.25">
      <c r="A323" s="87" t="s">
        <v>80</v>
      </c>
      <c r="B323" s="23" t="s">
        <v>81</v>
      </c>
      <c r="C323" s="21"/>
      <c r="D323" s="20"/>
      <c r="E323" s="20"/>
      <c r="F323" s="127">
        <f t="shared" ref="F323:F324" si="1">F324</f>
        <v>3928.8</v>
      </c>
    </row>
    <row r="324" spans="1:6" x14ac:dyDescent="0.25">
      <c r="A324" s="87" t="s">
        <v>82</v>
      </c>
      <c r="B324" s="23" t="s">
        <v>83</v>
      </c>
      <c r="C324" s="21"/>
      <c r="D324" s="20"/>
      <c r="E324" s="20"/>
      <c r="F324" s="127">
        <f t="shared" si="1"/>
        <v>3928.8</v>
      </c>
    </row>
    <row r="325" spans="1:6" x14ac:dyDescent="0.25">
      <c r="A325" s="92" t="s">
        <v>325</v>
      </c>
      <c r="B325" s="23" t="s">
        <v>83</v>
      </c>
      <c r="C325" s="20">
        <v>300</v>
      </c>
      <c r="D325" s="20" t="s">
        <v>158</v>
      </c>
      <c r="E325" s="20" t="s">
        <v>4</v>
      </c>
      <c r="F325" s="127">
        <v>3928.8</v>
      </c>
    </row>
    <row r="326" spans="1:6" ht="25.5" x14ac:dyDescent="0.25">
      <c r="A326" s="87" t="s">
        <v>80</v>
      </c>
      <c r="B326" s="23" t="s">
        <v>81</v>
      </c>
      <c r="C326" s="21"/>
      <c r="D326" s="20"/>
      <c r="E326" s="20"/>
      <c r="F326" s="127">
        <f>F327</f>
        <v>0</v>
      </c>
    </row>
    <row r="327" spans="1:6" x14ac:dyDescent="0.25">
      <c r="A327" s="87" t="s">
        <v>91</v>
      </c>
      <c r="B327" s="23" t="s">
        <v>92</v>
      </c>
      <c r="C327" s="21"/>
      <c r="D327" s="20"/>
      <c r="E327" s="20"/>
      <c r="F327" s="127">
        <f>F328</f>
        <v>0</v>
      </c>
    </row>
    <row r="328" spans="1:6" x14ac:dyDescent="0.25">
      <c r="A328" s="87" t="s">
        <v>325</v>
      </c>
      <c r="B328" s="23" t="s">
        <v>92</v>
      </c>
      <c r="C328" s="20">
        <v>300</v>
      </c>
      <c r="D328" s="20" t="s">
        <v>158</v>
      </c>
      <c r="E328" s="20" t="s">
        <v>97</v>
      </c>
      <c r="F328" s="127">
        <v>0</v>
      </c>
    </row>
    <row r="329" spans="1:6" x14ac:dyDescent="0.25">
      <c r="A329" s="87" t="s">
        <v>93</v>
      </c>
      <c r="B329" s="23" t="s">
        <v>94</v>
      </c>
      <c r="C329" s="72"/>
      <c r="D329" s="47"/>
      <c r="E329" s="47"/>
      <c r="F329" s="128">
        <f>F330</f>
        <v>249.5</v>
      </c>
    </row>
    <row r="330" spans="1:6" x14ac:dyDescent="0.25">
      <c r="A330" s="87" t="s">
        <v>385</v>
      </c>
      <c r="B330" s="23" t="s">
        <v>95</v>
      </c>
      <c r="C330" s="72"/>
      <c r="D330" s="47"/>
      <c r="E330" s="47"/>
      <c r="F330" s="128">
        <f>F331</f>
        <v>249.5</v>
      </c>
    </row>
    <row r="331" spans="1:6" ht="25.5" x14ac:dyDescent="0.25">
      <c r="A331" s="87" t="s">
        <v>323</v>
      </c>
      <c r="B331" s="23" t="s">
        <v>95</v>
      </c>
      <c r="C331" s="47">
        <v>200</v>
      </c>
      <c r="D331" s="47" t="s">
        <v>158</v>
      </c>
      <c r="E331" s="47" t="s">
        <v>97</v>
      </c>
      <c r="F331" s="128">
        <v>249.5</v>
      </c>
    </row>
    <row r="332" spans="1:6" x14ac:dyDescent="0.25">
      <c r="A332" s="87" t="s">
        <v>38</v>
      </c>
      <c r="B332" s="22" t="s">
        <v>39</v>
      </c>
      <c r="C332" s="21"/>
      <c r="D332" s="20"/>
      <c r="E332" s="20"/>
      <c r="F332" s="127">
        <f>F333</f>
        <v>10832.5</v>
      </c>
    </row>
    <row r="333" spans="1:6" ht="25.5" x14ac:dyDescent="0.25">
      <c r="A333" s="87" t="s">
        <v>40</v>
      </c>
      <c r="B333" s="22" t="s">
        <v>41</v>
      </c>
      <c r="C333" s="21"/>
      <c r="D333" s="20"/>
      <c r="E333" s="20"/>
      <c r="F333" s="127">
        <f>SUM(F334:F336)</f>
        <v>10832.5</v>
      </c>
    </row>
    <row r="334" spans="1:6" ht="51" x14ac:dyDescent="0.25">
      <c r="A334" s="83" t="s">
        <v>322</v>
      </c>
      <c r="B334" s="22" t="s">
        <v>41</v>
      </c>
      <c r="C334" s="20">
        <v>100</v>
      </c>
      <c r="D334" s="20" t="s">
        <v>4</v>
      </c>
      <c r="E334" s="20" t="s">
        <v>5</v>
      </c>
      <c r="F334" s="127">
        <v>6888.4</v>
      </c>
    </row>
    <row r="335" spans="1:6" ht="25.5" x14ac:dyDescent="0.25">
      <c r="A335" s="83" t="s">
        <v>323</v>
      </c>
      <c r="B335" s="22" t="s">
        <v>41</v>
      </c>
      <c r="C335" s="20">
        <v>200</v>
      </c>
      <c r="D335" s="20" t="s">
        <v>4</v>
      </c>
      <c r="E335" s="20" t="s">
        <v>5</v>
      </c>
      <c r="F335" s="127">
        <v>3941.1</v>
      </c>
    </row>
    <row r="336" spans="1:6" x14ac:dyDescent="0.25">
      <c r="A336" s="87" t="s">
        <v>324</v>
      </c>
      <c r="B336" s="22" t="s">
        <v>41</v>
      </c>
      <c r="C336" s="20">
        <v>800</v>
      </c>
      <c r="D336" s="20" t="s">
        <v>4</v>
      </c>
      <c r="E336" s="20" t="s">
        <v>5</v>
      </c>
      <c r="F336" s="127">
        <v>3</v>
      </c>
    </row>
    <row r="337" spans="1:6" x14ac:dyDescent="0.25">
      <c r="A337" s="87" t="s">
        <v>42</v>
      </c>
      <c r="B337" s="22" t="s">
        <v>43</v>
      </c>
      <c r="C337" s="20"/>
      <c r="D337" s="20"/>
      <c r="E337" s="20"/>
      <c r="F337" s="127">
        <f>F338</f>
        <v>5365.8</v>
      </c>
    </row>
    <row r="338" spans="1:6" ht="25.5" x14ac:dyDescent="0.25">
      <c r="A338" s="87" t="s">
        <v>40</v>
      </c>
      <c r="B338" s="22" t="s">
        <v>44</v>
      </c>
      <c r="C338" s="20"/>
      <c r="D338" s="20"/>
      <c r="E338" s="20"/>
      <c r="F338" s="127">
        <f>SUM(F339:F340)</f>
        <v>5365.8</v>
      </c>
    </row>
    <row r="339" spans="1:6" ht="51" x14ac:dyDescent="0.25">
      <c r="A339" s="83" t="s">
        <v>322</v>
      </c>
      <c r="B339" s="22" t="s">
        <v>44</v>
      </c>
      <c r="C339" s="20">
        <v>100</v>
      </c>
      <c r="D339" s="20" t="s">
        <v>4</v>
      </c>
      <c r="E339" s="20" t="s">
        <v>5</v>
      </c>
      <c r="F339" s="127">
        <v>5205</v>
      </c>
    </row>
    <row r="340" spans="1:6" ht="25.5" x14ac:dyDescent="0.25">
      <c r="A340" s="83" t="s">
        <v>323</v>
      </c>
      <c r="B340" s="22" t="s">
        <v>44</v>
      </c>
      <c r="C340" s="20">
        <v>200</v>
      </c>
      <c r="D340" s="20" t="s">
        <v>4</v>
      </c>
      <c r="E340" s="20" t="s">
        <v>5</v>
      </c>
      <c r="F340" s="127">
        <v>160.80000000000001</v>
      </c>
    </row>
    <row r="341" spans="1:6" ht="25.5" x14ac:dyDescent="0.25">
      <c r="A341" s="87" t="s">
        <v>384</v>
      </c>
      <c r="B341" s="23" t="s">
        <v>343</v>
      </c>
      <c r="C341" s="20"/>
      <c r="D341" s="20"/>
      <c r="E341" s="20"/>
      <c r="F341" s="128">
        <f>F342</f>
        <v>362.1</v>
      </c>
    </row>
    <row r="342" spans="1:6" ht="25.5" x14ac:dyDescent="0.25">
      <c r="A342" s="87" t="s">
        <v>383</v>
      </c>
      <c r="B342" s="23" t="s">
        <v>344</v>
      </c>
      <c r="C342" s="20"/>
      <c r="D342" s="20"/>
      <c r="E342" s="20"/>
      <c r="F342" s="128">
        <f>F343</f>
        <v>362.1</v>
      </c>
    </row>
    <row r="343" spans="1:6" x14ac:dyDescent="0.25">
      <c r="A343" s="87" t="s">
        <v>341</v>
      </c>
      <c r="B343" s="23" t="s">
        <v>345</v>
      </c>
      <c r="C343" s="20"/>
      <c r="D343" s="20"/>
      <c r="E343" s="20"/>
      <c r="F343" s="128">
        <f>SUM(F344:F344)</f>
        <v>362.1</v>
      </c>
    </row>
    <row r="344" spans="1:6" ht="25.5" x14ac:dyDescent="0.25">
      <c r="A344" s="87" t="s">
        <v>342</v>
      </c>
      <c r="B344" s="23" t="s">
        <v>345</v>
      </c>
      <c r="C344" s="20">
        <v>600</v>
      </c>
      <c r="D344" s="20">
        <v>10</v>
      </c>
      <c r="E344" s="20">
        <v>6</v>
      </c>
      <c r="F344" s="128">
        <v>362.1</v>
      </c>
    </row>
    <row r="345" spans="1:6" s="14" customFormat="1" ht="51" x14ac:dyDescent="0.25">
      <c r="A345" s="86" t="s">
        <v>51</v>
      </c>
      <c r="B345" s="19" t="s">
        <v>52</v>
      </c>
      <c r="C345" s="18"/>
      <c r="D345" s="17"/>
      <c r="E345" s="17"/>
      <c r="F345" s="126">
        <f>F347+F350</f>
        <v>2271.1</v>
      </c>
    </row>
    <row r="346" spans="1:6" ht="25.5" x14ac:dyDescent="0.25">
      <c r="A346" s="87" t="s">
        <v>53</v>
      </c>
      <c r="B346" s="23" t="s">
        <v>332</v>
      </c>
      <c r="C346" s="21"/>
      <c r="D346" s="20"/>
      <c r="E346" s="20"/>
      <c r="F346" s="127">
        <v>0</v>
      </c>
    </row>
    <row r="347" spans="1:6" ht="25.5" x14ac:dyDescent="0.25">
      <c r="A347" s="87" t="s">
        <v>55</v>
      </c>
      <c r="B347" s="22" t="s">
        <v>56</v>
      </c>
      <c r="C347" s="21"/>
      <c r="D347" s="20"/>
      <c r="E347" s="20"/>
      <c r="F347" s="127">
        <f>F348</f>
        <v>30</v>
      </c>
    </row>
    <row r="348" spans="1:6" ht="25.5" x14ac:dyDescent="0.25">
      <c r="A348" s="87" t="s">
        <v>57</v>
      </c>
      <c r="B348" s="22" t="s">
        <v>58</v>
      </c>
      <c r="C348" s="21"/>
      <c r="D348" s="20"/>
      <c r="E348" s="20"/>
      <c r="F348" s="127">
        <f>F349</f>
        <v>30</v>
      </c>
    </row>
    <row r="349" spans="1:6" ht="25.5" x14ac:dyDescent="0.25">
      <c r="A349" s="83" t="s">
        <v>323</v>
      </c>
      <c r="B349" s="22" t="s">
        <v>58</v>
      </c>
      <c r="C349" s="20">
        <v>200</v>
      </c>
      <c r="D349" s="20" t="s">
        <v>97</v>
      </c>
      <c r="E349" s="20">
        <v>10</v>
      </c>
      <c r="F349" s="127">
        <v>30</v>
      </c>
    </row>
    <row r="350" spans="1:6" ht="51" x14ac:dyDescent="0.25">
      <c r="A350" s="87" t="s">
        <v>382</v>
      </c>
      <c r="B350" s="22" t="s">
        <v>59</v>
      </c>
      <c r="C350" s="21"/>
      <c r="D350" s="20"/>
      <c r="E350" s="20"/>
      <c r="F350" s="127">
        <f>F351</f>
        <v>2241.1</v>
      </c>
    </row>
    <row r="351" spans="1:6" ht="25.5" x14ac:dyDescent="0.25">
      <c r="A351" s="87" t="s">
        <v>40</v>
      </c>
      <c r="B351" s="22" t="s">
        <v>60</v>
      </c>
      <c r="C351" s="21"/>
      <c r="D351" s="20"/>
      <c r="E351" s="20"/>
      <c r="F351" s="127">
        <f>SUM(F352:F353)</f>
        <v>2241.1</v>
      </c>
    </row>
    <row r="352" spans="1:6" ht="51" x14ac:dyDescent="0.25">
      <c r="A352" s="83" t="s">
        <v>322</v>
      </c>
      <c r="B352" s="22" t="s">
        <v>60</v>
      </c>
      <c r="C352" s="20">
        <v>100</v>
      </c>
      <c r="D352" s="20" t="s">
        <v>97</v>
      </c>
      <c r="E352" s="20">
        <v>10</v>
      </c>
      <c r="F352" s="127">
        <v>2233.5</v>
      </c>
    </row>
    <row r="353" spans="1:6" ht="25.5" x14ac:dyDescent="0.25">
      <c r="A353" s="83" t="s">
        <v>323</v>
      </c>
      <c r="B353" s="22" t="s">
        <v>60</v>
      </c>
      <c r="C353" s="20">
        <v>200</v>
      </c>
      <c r="D353" s="20" t="s">
        <v>97</v>
      </c>
      <c r="E353" s="20">
        <v>10</v>
      </c>
      <c r="F353" s="127">
        <v>7.6</v>
      </c>
    </row>
    <row r="354" spans="1:6" s="14" customFormat="1" ht="63.75" x14ac:dyDescent="0.25">
      <c r="A354" s="82" t="s">
        <v>378</v>
      </c>
      <c r="B354" s="12" t="s">
        <v>270</v>
      </c>
      <c r="C354" s="11"/>
      <c r="D354" s="10" t="s">
        <v>121</v>
      </c>
      <c r="E354" s="10" t="s">
        <v>121</v>
      </c>
      <c r="F354" s="118">
        <f>F355+F360+F407+F414</f>
        <v>292963.59999999998</v>
      </c>
    </row>
    <row r="355" spans="1:6" x14ac:dyDescent="0.25">
      <c r="A355" s="83" t="s">
        <v>275</v>
      </c>
      <c r="B355" s="9" t="s">
        <v>276</v>
      </c>
      <c r="C355" s="5"/>
      <c r="D355" s="4"/>
      <c r="E355" s="4"/>
      <c r="F355" s="125">
        <f>F356</f>
        <v>0</v>
      </c>
    </row>
    <row r="356" spans="1:6" ht="51" x14ac:dyDescent="0.25">
      <c r="A356" s="83" t="s">
        <v>277</v>
      </c>
      <c r="B356" s="9" t="s">
        <v>278</v>
      </c>
      <c r="C356" s="5"/>
      <c r="D356" s="4"/>
      <c r="E356" s="4"/>
      <c r="F356" s="125">
        <f>F357+F359</f>
        <v>0</v>
      </c>
    </row>
    <row r="357" spans="1:6" ht="51" x14ac:dyDescent="0.25">
      <c r="A357" s="83" t="s">
        <v>279</v>
      </c>
      <c r="B357" s="9" t="s">
        <v>280</v>
      </c>
      <c r="C357" s="5"/>
      <c r="D357" s="4"/>
      <c r="E357" s="4"/>
      <c r="F357" s="125">
        <f>F358</f>
        <v>0</v>
      </c>
    </row>
    <row r="358" spans="1:6" ht="25.5" x14ac:dyDescent="0.25">
      <c r="A358" s="83" t="s">
        <v>282</v>
      </c>
      <c r="B358" s="9" t="s">
        <v>281</v>
      </c>
      <c r="C358" s="4">
        <v>800</v>
      </c>
      <c r="D358" s="4" t="s">
        <v>4</v>
      </c>
      <c r="E358" s="4" t="s">
        <v>257</v>
      </c>
      <c r="F358" s="125">
        <v>0</v>
      </c>
    </row>
    <row r="359" spans="1:6" ht="25.5" hidden="1" x14ac:dyDescent="0.25">
      <c r="A359" s="83" t="s">
        <v>282</v>
      </c>
      <c r="B359" s="9" t="s">
        <v>283</v>
      </c>
      <c r="C359" s="9" t="s">
        <v>326</v>
      </c>
      <c r="D359" s="9" t="s">
        <v>4</v>
      </c>
      <c r="E359" s="8">
        <v>13</v>
      </c>
      <c r="F359" s="125">
        <v>0</v>
      </c>
    </row>
    <row r="360" spans="1:6" ht="51" x14ac:dyDescent="0.25">
      <c r="A360" s="83" t="s">
        <v>284</v>
      </c>
      <c r="B360" s="9" t="s">
        <v>285</v>
      </c>
      <c r="C360" s="5"/>
      <c r="D360" s="4"/>
      <c r="E360" s="4"/>
      <c r="F360" s="125">
        <f>F367+F364+F361</f>
        <v>256451.9</v>
      </c>
    </row>
    <row r="361" spans="1:6" x14ac:dyDescent="0.25">
      <c r="A361" s="83" t="s">
        <v>313</v>
      </c>
      <c r="B361" s="9" t="s">
        <v>314</v>
      </c>
      <c r="C361" s="5"/>
      <c r="D361" s="4"/>
      <c r="E361" s="4"/>
      <c r="F361" s="125">
        <f>F362+F363</f>
        <v>7556</v>
      </c>
    </row>
    <row r="362" spans="1:6" ht="25.5" x14ac:dyDescent="0.25">
      <c r="A362" s="83" t="s">
        <v>311</v>
      </c>
      <c r="B362" s="9" t="s">
        <v>352</v>
      </c>
      <c r="C362" s="4">
        <v>500</v>
      </c>
      <c r="D362" s="4" t="s">
        <v>312</v>
      </c>
      <c r="E362" s="4" t="s">
        <v>4</v>
      </c>
      <c r="F362" s="125">
        <v>3456</v>
      </c>
    </row>
    <row r="363" spans="1:6" ht="25.5" x14ac:dyDescent="0.25">
      <c r="A363" s="83" t="s">
        <v>311</v>
      </c>
      <c r="B363" s="9" t="s">
        <v>353</v>
      </c>
      <c r="C363" s="4">
        <v>500</v>
      </c>
      <c r="D363" s="4" t="s">
        <v>312</v>
      </c>
      <c r="E363" s="4" t="s">
        <v>4</v>
      </c>
      <c r="F363" s="125">
        <v>4100</v>
      </c>
    </row>
    <row r="364" spans="1:6" ht="25.5" x14ac:dyDescent="0.25">
      <c r="A364" s="83" t="s">
        <v>354</v>
      </c>
      <c r="B364" s="9" t="s">
        <v>355</v>
      </c>
      <c r="C364" s="4"/>
      <c r="D364" s="4"/>
      <c r="E364" s="4"/>
      <c r="F364" s="119">
        <f>F365</f>
        <v>42834</v>
      </c>
    </row>
    <row r="365" spans="1:6" ht="25.5" x14ac:dyDescent="0.25">
      <c r="A365" s="83" t="s">
        <v>315</v>
      </c>
      <c r="B365" s="9" t="s">
        <v>316</v>
      </c>
      <c r="C365" s="4"/>
      <c r="D365" s="4"/>
      <c r="E365" s="4"/>
      <c r="F365" s="119">
        <f>F366</f>
        <v>42834</v>
      </c>
    </row>
    <row r="366" spans="1:6" ht="25.5" x14ac:dyDescent="0.25">
      <c r="A366" s="87" t="s">
        <v>311</v>
      </c>
      <c r="B366" s="23" t="s">
        <v>316</v>
      </c>
      <c r="C366" s="4">
        <v>500</v>
      </c>
      <c r="D366" s="4">
        <v>14</v>
      </c>
      <c r="E366" s="4">
        <v>3</v>
      </c>
      <c r="F366" s="128">
        <v>42834</v>
      </c>
    </row>
    <row r="367" spans="1:6" ht="25.5" x14ac:dyDescent="0.25">
      <c r="A367" s="83" t="s">
        <v>286</v>
      </c>
      <c r="B367" s="9" t="s">
        <v>287</v>
      </c>
      <c r="C367" s="5"/>
      <c r="D367" s="4"/>
      <c r="E367" s="4"/>
      <c r="F367" s="125">
        <f>F368+F370+F372+F378+F379+F380+F383+F384+F385+F387+F397+F405+F374+F376+F381+F389+F391+F399+F403+F401+F393+F395</f>
        <v>206061.9</v>
      </c>
    </row>
    <row r="368" spans="1:6" ht="25.5" x14ac:dyDescent="0.25">
      <c r="A368" s="83" t="s">
        <v>288</v>
      </c>
      <c r="B368" s="9" t="s">
        <v>289</v>
      </c>
      <c r="C368" s="5"/>
      <c r="D368" s="4"/>
      <c r="E368" s="4"/>
      <c r="F368" s="125">
        <f>F369</f>
        <v>50444</v>
      </c>
    </row>
    <row r="369" spans="1:6" x14ac:dyDescent="0.25">
      <c r="A369" s="83" t="s">
        <v>305</v>
      </c>
      <c r="B369" s="9" t="s">
        <v>289</v>
      </c>
      <c r="C369" s="5">
        <v>500</v>
      </c>
      <c r="D369" s="4" t="s">
        <v>106</v>
      </c>
      <c r="E369" s="4" t="s">
        <v>234</v>
      </c>
      <c r="F369" s="125">
        <v>50444</v>
      </c>
    </row>
    <row r="370" spans="1:6" ht="25.5" x14ac:dyDescent="0.25">
      <c r="A370" s="83" t="s">
        <v>297</v>
      </c>
      <c r="B370" s="9" t="s">
        <v>298</v>
      </c>
      <c r="C370" s="5"/>
      <c r="D370" s="4"/>
      <c r="E370" s="4"/>
      <c r="F370" s="125">
        <f t="shared" ref="F370" si="2">F371</f>
        <v>53.3</v>
      </c>
    </row>
    <row r="371" spans="1:6" ht="25.5" x14ac:dyDescent="0.25">
      <c r="A371" s="83" t="s">
        <v>323</v>
      </c>
      <c r="B371" s="9" t="s">
        <v>298</v>
      </c>
      <c r="C371" s="4">
        <v>200</v>
      </c>
      <c r="D371" s="4" t="s">
        <v>106</v>
      </c>
      <c r="E371" s="4" t="s">
        <v>157</v>
      </c>
      <c r="F371" s="125">
        <v>53.3</v>
      </c>
    </row>
    <row r="372" spans="1:6" ht="25.5" x14ac:dyDescent="0.25">
      <c r="A372" s="83" t="s">
        <v>309</v>
      </c>
      <c r="B372" s="93" t="s">
        <v>310</v>
      </c>
      <c r="C372" s="4"/>
      <c r="D372" s="4"/>
      <c r="E372" s="4"/>
      <c r="F372" s="125">
        <f>F373</f>
        <v>34767.699999999997</v>
      </c>
    </row>
    <row r="373" spans="1:6" x14ac:dyDescent="0.25">
      <c r="A373" s="83" t="s">
        <v>305</v>
      </c>
      <c r="B373" s="93" t="s">
        <v>310</v>
      </c>
      <c r="C373" s="4">
        <v>500</v>
      </c>
      <c r="D373" s="4" t="s">
        <v>106</v>
      </c>
      <c r="E373" s="4" t="s">
        <v>157</v>
      </c>
      <c r="F373" s="125">
        <v>34767.699999999997</v>
      </c>
    </row>
    <row r="374" spans="1:6" ht="25.5" x14ac:dyDescent="0.25">
      <c r="A374" s="83" t="s">
        <v>379</v>
      </c>
      <c r="B374" s="23" t="s">
        <v>348</v>
      </c>
      <c r="C374" s="4"/>
      <c r="D374" s="4"/>
      <c r="E374" s="4"/>
      <c r="F374" s="119">
        <f>F375</f>
        <v>0</v>
      </c>
    </row>
    <row r="375" spans="1:6" x14ac:dyDescent="0.25">
      <c r="A375" s="83" t="s">
        <v>305</v>
      </c>
      <c r="B375" s="23" t="s">
        <v>348</v>
      </c>
      <c r="C375" s="4">
        <v>500</v>
      </c>
      <c r="D375" s="9" t="s">
        <v>156</v>
      </c>
      <c r="E375" s="9" t="s">
        <v>137</v>
      </c>
      <c r="F375" s="119">
        <v>0</v>
      </c>
    </row>
    <row r="376" spans="1:6" ht="38.25" x14ac:dyDescent="0.25">
      <c r="A376" s="83" t="s">
        <v>380</v>
      </c>
      <c r="B376" s="23" t="s">
        <v>349</v>
      </c>
      <c r="C376" s="4"/>
      <c r="D376" s="4"/>
      <c r="E376" s="4"/>
      <c r="F376" s="119">
        <f>F377</f>
        <v>2070.1999999999998</v>
      </c>
    </row>
    <row r="377" spans="1:6" x14ac:dyDescent="0.25">
      <c r="A377" s="83" t="s">
        <v>305</v>
      </c>
      <c r="B377" s="23" t="s">
        <v>349</v>
      </c>
      <c r="C377" s="4">
        <v>500</v>
      </c>
      <c r="D377" s="9" t="s">
        <v>156</v>
      </c>
      <c r="E377" s="9" t="s">
        <v>137</v>
      </c>
      <c r="F377" s="119">
        <v>2070.1999999999998</v>
      </c>
    </row>
    <row r="378" spans="1:6" ht="38.25" x14ac:dyDescent="0.25">
      <c r="A378" s="83" t="s">
        <v>299</v>
      </c>
      <c r="B378" s="9" t="s">
        <v>300</v>
      </c>
      <c r="C378" s="9" t="s">
        <v>327</v>
      </c>
      <c r="D378" s="9" t="s">
        <v>156</v>
      </c>
      <c r="E378" s="9" t="s">
        <v>97</v>
      </c>
      <c r="F378" s="125">
        <v>10386.1</v>
      </c>
    </row>
    <row r="379" spans="1:6" ht="38.25" x14ac:dyDescent="0.25">
      <c r="A379" s="83" t="s">
        <v>301</v>
      </c>
      <c r="B379" s="9" t="s">
        <v>302</v>
      </c>
      <c r="C379" s="9" t="s">
        <v>327</v>
      </c>
      <c r="D379" s="9" t="s">
        <v>156</v>
      </c>
      <c r="E379" s="9" t="s">
        <v>97</v>
      </c>
      <c r="F379" s="125">
        <v>786.9</v>
      </c>
    </row>
    <row r="380" spans="1:6" ht="38.25" x14ac:dyDescent="0.25">
      <c r="A380" s="83" t="s">
        <v>350</v>
      </c>
      <c r="B380" s="9" t="s">
        <v>351</v>
      </c>
      <c r="C380" s="9" t="s">
        <v>327</v>
      </c>
      <c r="D380" s="9" t="s">
        <v>156</v>
      </c>
      <c r="E380" s="9" t="s">
        <v>97</v>
      </c>
      <c r="F380" s="125">
        <v>3472.2</v>
      </c>
    </row>
    <row r="381" spans="1:6" ht="25.5" x14ac:dyDescent="0.25">
      <c r="A381" s="83" t="s">
        <v>309</v>
      </c>
      <c r="B381" s="9" t="s">
        <v>310</v>
      </c>
      <c r="C381" s="9"/>
      <c r="D381" s="9"/>
      <c r="E381" s="9"/>
      <c r="F381" s="119">
        <f>F382</f>
        <v>23748.2</v>
      </c>
    </row>
    <row r="382" spans="1:6" x14ac:dyDescent="0.25">
      <c r="A382" s="83" t="s">
        <v>305</v>
      </c>
      <c r="B382" s="9" t="s">
        <v>310</v>
      </c>
      <c r="C382" s="9" t="s">
        <v>327</v>
      </c>
      <c r="D382" s="9" t="s">
        <v>156</v>
      </c>
      <c r="E382" s="9" t="s">
        <v>156</v>
      </c>
      <c r="F382" s="119">
        <v>23748.2</v>
      </c>
    </row>
    <row r="383" spans="1:6" ht="25.5" x14ac:dyDescent="0.25">
      <c r="A383" s="83" t="s">
        <v>182</v>
      </c>
      <c r="B383" s="9" t="s">
        <v>307</v>
      </c>
      <c r="C383" s="4">
        <v>500</v>
      </c>
      <c r="D383" s="9" t="s">
        <v>115</v>
      </c>
      <c r="E383" s="9" t="s">
        <v>4</v>
      </c>
      <c r="F383" s="125">
        <v>28681.1</v>
      </c>
    </row>
    <row r="384" spans="1:6" x14ac:dyDescent="0.25">
      <c r="A384" s="83" t="s">
        <v>305</v>
      </c>
      <c r="B384" s="9" t="s">
        <v>308</v>
      </c>
      <c r="C384" s="4">
        <v>500</v>
      </c>
      <c r="D384" s="9" t="s">
        <v>115</v>
      </c>
      <c r="E384" s="9" t="s">
        <v>4</v>
      </c>
      <c r="F384" s="125">
        <v>3406.3</v>
      </c>
    </row>
    <row r="385" spans="1:6" ht="25.5" x14ac:dyDescent="0.25">
      <c r="A385" s="83" t="s">
        <v>309</v>
      </c>
      <c r="B385" s="9" t="s">
        <v>310</v>
      </c>
      <c r="C385" s="5"/>
      <c r="D385" s="4"/>
      <c r="E385" s="9"/>
      <c r="F385" s="125">
        <f t="shared" ref="F385" si="3">F386</f>
        <v>30861.5</v>
      </c>
    </row>
    <row r="386" spans="1:6" x14ac:dyDescent="0.25">
      <c r="A386" s="83" t="s">
        <v>305</v>
      </c>
      <c r="B386" s="9" t="s">
        <v>310</v>
      </c>
      <c r="C386" s="4">
        <v>500</v>
      </c>
      <c r="D386" s="4">
        <v>11</v>
      </c>
      <c r="E386" s="9" t="s">
        <v>156</v>
      </c>
      <c r="F386" s="125">
        <v>30861.5</v>
      </c>
    </row>
    <row r="387" spans="1:6" ht="25.5" hidden="1" x14ac:dyDescent="0.25">
      <c r="A387" s="83" t="s">
        <v>315</v>
      </c>
      <c r="B387" s="9" t="s">
        <v>316</v>
      </c>
      <c r="C387" s="5"/>
      <c r="D387" s="4"/>
      <c r="E387" s="4"/>
      <c r="F387" s="125">
        <f>F388</f>
        <v>0</v>
      </c>
    </row>
    <row r="388" spans="1:6" ht="25.5" hidden="1" x14ac:dyDescent="0.25">
      <c r="A388" s="83" t="s">
        <v>311</v>
      </c>
      <c r="B388" s="9" t="s">
        <v>316</v>
      </c>
      <c r="C388" s="4">
        <v>500</v>
      </c>
      <c r="D388" s="4" t="s">
        <v>312</v>
      </c>
      <c r="E388" s="4" t="s">
        <v>97</v>
      </c>
      <c r="F388" s="125"/>
    </row>
    <row r="389" spans="1:6" ht="25.5" x14ac:dyDescent="0.25">
      <c r="A389" s="83" t="s">
        <v>407</v>
      </c>
      <c r="B389" s="93" t="s">
        <v>409</v>
      </c>
      <c r="C389" s="4"/>
      <c r="D389" s="4"/>
      <c r="E389" s="4"/>
      <c r="F389" s="125">
        <f>F390</f>
        <v>635</v>
      </c>
    </row>
    <row r="390" spans="1:6" x14ac:dyDescent="0.25">
      <c r="A390" s="83" t="s">
        <v>424</v>
      </c>
      <c r="B390" s="93" t="s">
        <v>409</v>
      </c>
      <c r="C390" s="4">
        <v>500</v>
      </c>
      <c r="D390" s="4" t="s">
        <v>312</v>
      </c>
      <c r="E390" s="4" t="s">
        <v>97</v>
      </c>
      <c r="F390" s="125">
        <v>635</v>
      </c>
    </row>
    <row r="391" spans="1:6" x14ac:dyDescent="0.25">
      <c r="A391" s="87" t="s">
        <v>408</v>
      </c>
      <c r="B391" s="104" t="s">
        <v>410</v>
      </c>
      <c r="C391" s="4"/>
      <c r="D391" s="4"/>
      <c r="E391" s="4"/>
      <c r="F391" s="125">
        <f>F392</f>
        <v>100</v>
      </c>
    </row>
    <row r="392" spans="1:6" x14ac:dyDescent="0.25">
      <c r="A392" s="83" t="s">
        <v>305</v>
      </c>
      <c r="B392" s="104" t="s">
        <v>410</v>
      </c>
      <c r="C392" s="4">
        <v>500</v>
      </c>
      <c r="D392" s="4" t="s">
        <v>312</v>
      </c>
      <c r="E392" s="4" t="s">
        <v>97</v>
      </c>
      <c r="F392" s="125">
        <v>100</v>
      </c>
    </row>
    <row r="393" spans="1:6" ht="25.5" x14ac:dyDescent="0.25">
      <c r="A393" s="87" t="s">
        <v>446</v>
      </c>
      <c r="B393" s="104" t="s">
        <v>445</v>
      </c>
      <c r="C393" s="4"/>
      <c r="D393" s="4"/>
      <c r="E393" s="4"/>
      <c r="F393" s="125">
        <f>F394</f>
        <v>6806</v>
      </c>
    </row>
    <row r="394" spans="1:6" x14ac:dyDescent="0.25">
      <c r="A394" s="105" t="s">
        <v>305</v>
      </c>
      <c r="B394" s="104" t="s">
        <v>445</v>
      </c>
      <c r="C394" s="4">
        <v>500</v>
      </c>
      <c r="D394" s="4" t="s">
        <v>312</v>
      </c>
      <c r="E394" s="4" t="s">
        <v>97</v>
      </c>
      <c r="F394" s="125">
        <v>6806</v>
      </c>
    </row>
    <row r="395" spans="1:6" ht="25.5" x14ac:dyDescent="0.25">
      <c r="A395" s="111" t="s">
        <v>426</v>
      </c>
      <c r="B395" s="104" t="s">
        <v>447</v>
      </c>
      <c r="C395" s="4"/>
      <c r="D395" s="4"/>
      <c r="E395" s="4"/>
      <c r="F395" s="125">
        <f>F396</f>
        <v>1442.3</v>
      </c>
    </row>
    <row r="396" spans="1:6" x14ac:dyDescent="0.25">
      <c r="A396" s="105" t="s">
        <v>305</v>
      </c>
      <c r="B396" s="104" t="s">
        <v>447</v>
      </c>
      <c r="C396" s="4">
        <v>500</v>
      </c>
      <c r="D396" s="4" t="s">
        <v>312</v>
      </c>
      <c r="E396" s="4" t="s">
        <v>97</v>
      </c>
      <c r="F396" s="125">
        <v>1442.3</v>
      </c>
    </row>
    <row r="397" spans="1:6" ht="51" x14ac:dyDescent="0.25">
      <c r="A397" s="83" t="s">
        <v>317</v>
      </c>
      <c r="B397" s="9" t="s">
        <v>318</v>
      </c>
      <c r="C397" s="5"/>
      <c r="D397" s="4"/>
      <c r="E397" s="4"/>
      <c r="F397" s="125">
        <f>F398</f>
        <v>100</v>
      </c>
    </row>
    <row r="398" spans="1:6" x14ac:dyDescent="0.25">
      <c r="A398" s="83" t="s">
        <v>305</v>
      </c>
      <c r="B398" s="9" t="s">
        <v>318</v>
      </c>
      <c r="C398" s="4">
        <v>500</v>
      </c>
      <c r="D398" s="4" t="s">
        <v>312</v>
      </c>
      <c r="E398" s="4" t="s">
        <v>97</v>
      </c>
      <c r="F398" s="125">
        <v>100</v>
      </c>
    </row>
    <row r="399" spans="1:6" x14ac:dyDescent="0.25">
      <c r="A399" s="83" t="s">
        <v>411</v>
      </c>
      <c r="B399" s="93" t="s">
        <v>413</v>
      </c>
      <c r="C399" s="4"/>
      <c r="D399" s="4"/>
      <c r="E399" s="4"/>
      <c r="F399" s="125">
        <f>F400</f>
        <v>5166.1000000000004</v>
      </c>
    </row>
    <row r="400" spans="1:6" x14ac:dyDescent="0.25">
      <c r="A400" s="83" t="s">
        <v>305</v>
      </c>
      <c r="B400" s="106" t="s">
        <v>413</v>
      </c>
      <c r="C400" s="4">
        <v>500</v>
      </c>
      <c r="D400" s="4" t="s">
        <v>312</v>
      </c>
      <c r="E400" s="4" t="s">
        <v>97</v>
      </c>
      <c r="F400" s="125">
        <v>5166.1000000000004</v>
      </c>
    </row>
    <row r="401" spans="1:6" ht="25.5" x14ac:dyDescent="0.25">
      <c r="A401" s="83" t="s">
        <v>443</v>
      </c>
      <c r="B401" s="110" t="s">
        <v>442</v>
      </c>
      <c r="C401" s="109"/>
      <c r="D401" s="4"/>
      <c r="E401" s="4"/>
      <c r="F401" s="125">
        <f>F402</f>
        <v>150</v>
      </c>
    </row>
    <row r="402" spans="1:6" x14ac:dyDescent="0.25">
      <c r="A402" s="105" t="s">
        <v>305</v>
      </c>
      <c r="B402" s="110" t="s">
        <v>442</v>
      </c>
      <c r="C402" s="4">
        <v>500</v>
      </c>
      <c r="D402" s="4" t="s">
        <v>312</v>
      </c>
      <c r="E402" s="4" t="s">
        <v>97</v>
      </c>
      <c r="F402" s="125">
        <v>150</v>
      </c>
    </row>
    <row r="403" spans="1:6" ht="25.5" x14ac:dyDescent="0.25">
      <c r="A403" s="105" t="s">
        <v>412</v>
      </c>
      <c r="B403" s="107" t="s">
        <v>414</v>
      </c>
      <c r="C403" s="4"/>
      <c r="D403" s="4"/>
      <c r="E403" s="4"/>
      <c r="F403" s="125">
        <f>F404</f>
        <v>300</v>
      </c>
    </row>
    <row r="404" spans="1:6" x14ac:dyDescent="0.25">
      <c r="A404" s="83" t="s">
        <v>305</v>
      </c>
      <c r="B404" s="107" t="s">
        <v>414</v>
      </c>
      <c r="C404" s="4">
        <v>500</v>
      </c>
      <c r="D404" s="4" t="s">
        <v>312</v>
      </c>
      <c r="E404" s="4" t="s">
        <v>97</v>
      </c>
      <c r="F404" s="125">
        <v>300</v>
      </c>
    </row>
    <row r="405" spans="1:6" ht="25.5" x14ac:dyDescent="0.25">
      <c r="A405" s="83" t="s">
        <v>319</v>
      </c>
      <c r="B405" s="9" t="s">
        <v>320</v>
      </c>
      <c r="C405" s="4"/>
      <c r="D405" s="4"/>
      <c r="E405" s="4"/>
      <c r="F405" s="125">
        <f>F406</f>
        <v>2685</v>
      </c>
    </row>
    <row r="406" spans="1:6" x14ac:dyDescent="0.25">
      <c r="A406" s="83" t="s">
        <v>305</v>
      </c>
      <c r="B406" s="9" t="s">
        <v>320</v>
      </c>
      <c r="C406" s="4">
        <v>500</v>
      </c>
      <c r="D406" s="4" t="s">
        <v>312</v>
      </c>
      <c r="E406" s="4" t="s">
        <v>97</v>
      </c>
      <c r="F406" s="125">
        <v>2685</v>
      </c>
    </row>
    <row r="407" spans="1:6" ht="38.25" x14ac:dyDescent="0.25">
      <c r="A407" s="83" t="s">
        <v>291</v>
      </c>
      <c r="B407" s="9" t="s">
        <v>292</v>
      </c>
      <c r="C407" s="5"/>
      <c r="D407" s="4"/>
      <c r="E407" s="4"/>
      <c r="F407" s="125">
        <f>F408+F411</f>
        <v>30765.9</v>
      </c>
    </row>
    <row r="408" spans="1:6" ht="63.75" x14ac:dyDescent="0.25">
      <c r="A408" s="83" t="s">
        <v>303</v>
      </c>
      <c r="B408" s="9" t="s">
        <v>304</v>
      </c>
      <c r="C408" s="5"/>
      <c r="D408" s="4"/>
      <c r="E408" s="4"/>
      <c r="F408" s="125">
        <f t="shared" ref="F408:F409" si="4">F409</f>
        <v>5130</v>
      </c>
    </row>
    <row r="409" spans="1:6" ht="25.5" x14ac:dyDescent="0.25">
      <c r="A409" s="83" t="s">
        <v>381</v>
      </c>
      <c r="B409" s="9" t="s">
        <v>306</v>
      </c>
      <c r="C409" s="5"/>
      <c r="D409" s="4"/>
      <c r="E409" s="4"/>
      <c r="F409" s="125">
        <f t="shared" si="4"/>
        <v>5130</v>
      </c>
    </row>
    <row r="410" spans="1:6" x14ac:dyDescent="0.25">
      <c r="A410" s="83" t="s">
        <v>305</v>
      </c>
      <c r="B410" s="9" t="s">
        <v>306</v>
      </c>
      <c r="C410" s="4">
        <v>500</v>
      </c>
      <c r="D410" s="4" t="s">
        <v>96</v>
      </c>
      <c r="E410" s="4" t="s">
        <v>137</v>
      </c>
      <c r="F410" s="125">
        <v>5130</v>
      </c>
    </row>
    <row r="411" spans="1:6" ht="51" x14ac:dyDescent="0.25">
      <c r="A411" s="83" t="s">
        <v>293</v>
      </c>
      <c r="B411" s="9" t="s">
        <v>294</v>
      </c>
      <c r="C411" s="5"/>
      <c r="D411" s="4"/>
      <c r="E411" s="4"/>
      <c r="F411" s="125">
        <f t="shared" ref="F411:F412" si="5">F412</f>
        <v>25635.9</v>
      </c>
    </row>
    <row r="412" spans="1:6" ht="25.5" x14ac:dyDescent="0.25">
      <c r="A412" s="83" t="s">
        <v>295</v>
      </c>
      <c r="B412" s="9" t="s">
        <v>296</v>
      </c>
      <c r="C412" s="5"/>
      <c r="D412" s="4"/>
      <c r="E412" s="4"/>
      <c r="F412" s="125">
        <f t="shared" si="5"/>
        <v>25635.9</v>
      </c>
    </row>
    <row r="413" spans="1:6" x14ac:dyDescent="0.25">
      <c r="A413" s="83" t="s">
        <v>305</v>
      </c>
      <c r="B413" s="9" t="s">
        <v>296</v>
      </c>
      <c r="C413" s="4">
        <v>500</v>
      </c>
      <c r="D413" s="4" t="s">
        <v>106</v>
      </c>
      <c r="E413" s="4" t="s">
        <v>234</v>
      </c>
      <c r="F413" s="125">
        <v>25635.9</v>
      </c>
    </row>
    <row r="414" spans="1:6" x14ac:dyDescent="0.25">
      <c r="A414" s="83" t="s">
        <v>143</v>
      </c>
      <c r="B414" s="9" t="s">
        <v>271</v>
      </c>
      <c r="C414" s="5"/>
      <c r="D414" s="4" t="s">
        <v>121</v>
      </c>
      <c r="E414" s="4" t="s">
        <v>121</v>
      </c>
      <c r="F414" s="125">
        <f>F415</f>
        <v>5745.8</v>
      </c>
    </row>
    <row r="415" spans="1:6" ht="38.25" x14ac:dyDescent="0.25">
      <c r="A415" s="83" t="s">
        <v>272</v>
      </c>
      <c r="B415" s="9" t="s">
        <v>273</v>
      </c>
      <c r="C415" s="5"/>
      <c r="D415" s="4" t="s">
        <v>121</v>
      </c>
      <c r="E415" s="4" t="s">
        <v>121</v>
      </c>
      <c r="F415" s="125">
        <f>F418+F416</f>
        <v>5745.8</v>
      </c>
    </row>
    <row r="416" spans="1:6" ht="25.5" x14ac:dyDescent="0.25">
      <c r="A416" s="83" t="s">
        <v>416</v>
      </c>
      <c r="B416" s="108" t="s">
        <v>444</v>
      </c>
      <c r="C416" s="5"/>
      <c r="D416" s="4"/>
      <c r="E416" s="4"/>
      <c r="F416" s="125">
        <f>F417</f>
        <v>62.6</v>
      </c>
    </row>
    <row r="417" spans="1:6" ht="51" x14ac:dyDescent="0.25">
      <c r="A417" s="83" t="s">
        <v>322</v>
      </c>
      <c r="B417" s="108" t="s">
        <v>444</v>
      </c>
      <c r="C417" s="4">
        <v>100</v>
      </c>
      <c r="D417" s="4" t="s">
        <v>4</v>
      </c>
      <c r="E417" s="4" t="s">
        <v>11</v>
      </c>
      <c r="F417" s="125">
        <v>62.6</v>
      </c>
    </row>
    <row r="418" spans="1:6" x14ac:dyDescent="0.25">
      <c r="A418" s="83" t="s">
        <v>20</v>
      </c>
      <c r="B418" s="9" t="s">
        <v>274</v>
      </c>
      <c r="C418" s="5"/>
      <c r="D418" s="4" t="s">
        <v>121</v>
      </c>
      <c r="E418" s="4" t="s">
        <v>121</v>
      </c>
      <c r="F418" s="125">
        <f>SUM(F419:F420)</f>
        <v>5683.2</v>
      </c>
    </row>
    <row r="419" spans="1:6" ht="51" x14ac:dyDescent="0.25">
      <c r="A419" s="83" t="s">
        <v>322</v>
      </c>
      <c r="B419" s="9" t="s">
        <v>274</v>
      </c>
      <c r="C419" s="4">
        <v>100</v>
      </c>
      <c r="D419" s="4" t="s">
        <v>4</v>
      </c>
      <c r="E419" s="4" t="s">
        <v>11</v>
      </c>
      <c r="F419" s="125">
        <v>4661</v>
      </c>
    </row>
    <row r="420" spans="1:6" ht="25.5" x14ac:dyDescent="0.25">
      <c r="A420" s="83" t="s">
        <v>323</v>
      </c>
      <c r="B420" s="9" t="s">
        <v>274</v>
      </c>
      <c r="C420" s="4">
        <v>200</v>
      </c>
      <c r="D420" s="4" t="s">
        <v>4</v>
      </c>
      <c r="E420" s="4" t="s">
        <v>11</v>
      </c>
      <c r="F420" s="125">
        <v>1022.2</v>
      </c>
    </row>
    <row r="421" spans="1:6" s="14" customFormat="1" ht="25.5" x14ac:dyDescent="0.25">
      <c r="A421" s="86" t="s">
        <v>45</v>
      </c>
      <c r="B421" s="19" t="s">
        <v>46</v>
      </c>
      <c r="C421" s="18"/>
      <c r="D421" s="17"/>
      <c r="E421" s="17"/>
      <c r="F421" s="126">
        <f>F422+F425+F427</f>
        <v>1640.8</v>
      </c>
    </row>
    <row r="422" spans="1:6" ht="25.5" hidden="1" x14ac:dyDescent="0.25">
      <c r="A422" s="87" t="s">
        <v>47</v>
      </c>
      <c r="B422" s="22" t="s">
        <v>48</v>
      </c>
      <c r="C422" s="21"/>
      <c r="D422" s="20"/>
      <c r="E422" s="20"/>
      <c r="F422" s="127">
        <f t="shared" ref="F422" si="6">F423</f>
        <v>0</v>
      </c>
    </row>
    <row r="423" spans="1:6" ht="51" hidden="1" x14ac:dyDescent="0.25">
      <c r="A423" s="87" t="s">
        <v>49</v>
      </c>
      <c r="B423" s="22" t="s">
        <v>50</v>
      </c>
      <c r="C423" s="21"/>
      <c r="D423" s="20"/>
      <c r="E423" s="20"/>
      <c r="F423" s="127">
        <f>SUM(F424:F424)</f>
        <v>0</v>
      </c>
    </row>
    <row r="424" spans="1:6" ht="25.5" hidden="1" x14ac:dyDescent="0.25">
      <c r="A424" s="94" t="s">
        <v>323</v>
      </c>
      <c r="B424" s="24" t="s">
        <v>50</v>
      </c>
      <c r="C424" s="95">
        <v>200</v>
      </c>
      <c r="D424" s="96" t="s">
        <v>137</v>
      </c>
      <c r="E424" s="96" t="s">
        <v>106</v>
      </c>
      <c r="F424" s="134">
        <v>0</v>
      </c>
    </row>
    <row r="425" spans="1:6" ht="25.5" x14ac:dyDescent="0.25">
      <c r="A425" s="83" t="s">
        <v>389</v>
      </c>
      <c r="B425" s="98" t="s">
        <v>388</v>
      </c>
      <c r="C425" s="99"/>
      <c r="D425" s="100"/>
      <c r="E425" s="99"/>
      <c r="F425" s="135">
        <f>F426</f>
        <v>71.099999999999994</v>
      </c>
    </row>
    <row r="426" spans="1:6" ht="25.5" x14ac:dyDescent="0.25">
      <c r="A426" s="94" t="s">
        <v>323</v>
      </c>
      <c r="B426" s="98" t="s">
        <v>388</v>
      </c>
      <c r="C426" s="99">
        <v>200</v>
      </c>
      <c r="D426" s="100" t="s">
        <v>4</v>
      </c>
      <c r="E426" s="99">
        <v>13</v>
      </c>
      <c r="F426" s="135">
        <v>71.099999999999994</v>
      </c>
    </row>
    <row r="427" spans="1:6" ht="64.5" x14ac:dyDescent="0.25">
      <c r="A427" s="84" t="s">
        <v>391</v>
      </c>
      <c r="B427" s="98" t="s">
        <v>390</v>
      </c>
      <c r="C427" s="97"/>
      <c r="D427" s="97"/>
      <c r="E427" s="97"/>
      <c r="F427" s="135">
        <f>F428+F429+F430</f>
        <v>1569.7</v>
      </c>
    </row>
    <row r="428" spans="1:6" ht="51" x14ac:dyDescent="0.25">
      <c r="A428" s="83" t="s">
        <v>322</v>
      </c>
      <c r="B428" s="98" t="s">
        <v>390</v>
      </c>
      <c r="C428" s="99">
        <v>100</v>
      </c>
      <c r="D428" s="103" t="s">
        <v>97</v>
      </c>
      <c r="E428" s="99">
        <v>10</v>
      </c>
      <c r="F428" s="135">
        <v>40.200000000000003</v>
      </c>
    </row>
    <row r="429" spans="1:6" ht="25.5" x14ac:dyDescent="0.25">
      <c r="A429" s="94" t="s">
        <v>323</v>
      </c>
      <c r="B429" s="98" t="s">
        <v>390</v>
      </c>
      <c r="C429" s="99">
        <v>200</v>
      </c>
      <c r="D429" s="103" t="s">
        <v>97</v>
      </c>
      <c r="E429" s="99">
        <v>10</v>
      </c>
      <c r="F429" s="135">
        <v>1486.1</v>
      </c>
    </row>
    <row r="430" spans="1:6" ht="25.5" x14ac:dyDescent="0.25">
      <c r="A430" s="83" t="s">
        <v>290</v>
      </c>
      <c r="B430" s="98" t="s">
        <v>390</v>
      </c>
      <c r="C430" s="99">
        <v>500</v>
      </c>
      <c r="D430" s="103" t="s">
        <v>97</v>
      </c>
      <c r="E430" s="99">
        <v>10</v>
      </c>
      <c r="F430" s="135">
        <v>43.4</v>
      </c>
    </row>
    <row r="431" spans="1:6" x14ac:dyDescent="0.25">
      <c r="B431" s="101"/>
      <c r="C431" s="102"/>
      <c r="D431" s="102"/>
      <c r="E431" s="102"/>
      <c r="F431" s="114"/>
    </row>
  </sheetData>
  <mergeCells count="2">
    <mergeCell ref="A2:F2"/>
    <mergeCell ref="B1:F1"/>
  </mergeCells>
  <pageMargins left="0.70866141732283472" right="0.70866141732283472" top="0.74803149606299213" bottom="0.74803149606299213" header="0.31496062992125984" footer="0.31496062992125984"/>
  <pageSetup scale="7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2022-11-16T08:38:49Z</cp:lastPrinted>
  <dcterms:created xsi:type="dcterms:W3CDTF">2018-12-13T10:58:34Z</dcterms:created>
  <dcterms:modified xsi:type="dcterms:W3CDTF">2024-06-19T08:37:55Z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