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buravleva\Desktop\"/>
    </mc:Choice>
  </mc:AlternateContent>
  <xr:revisionPtr revIDLastSave="0" documentId="13_ncr:1_{4A20C262-5B0C-4E7D-A4B5-66BE98A11044}" xr6:coauthVersionLast="47" xr6:coauthVersionMax="47" xr10:uidLastSave="{00000000-0000-0000-0000-000000000000}"/>
  <bookViews>
    <workbookView xWindow="1560" yWindow="0" windowWidth="22005" windowHeight="15600" xr2:uid="{00000000-000D-0000-FFFF-FFFF00000000}"/>
  </bookViews>
  <sheets>
    <sheet name="Сводный сметный расчет - ССРСС " sheetId="1" r:id="rId1"/>
  </sheets>
  <definedNames>
    <definedName name="_xlnm.Print_Titles" localSheetId="0">'Сводный сметный расчет - ССРСС '!$24:$24</definedName>
  </definedNames>
  <calcPr calcId="181029"/>
</workbook>
</file>

<file path=xl/calcChain.xml><?xml version="1.0" encoding="utf-8"?>
<calcChain xmlns="http://schemas.openxmlformats.org/spreadsheetml/2006/main">
  <c r="F41" i="1" l="1"/>
  <c r="F43" i="1" s="1"/>
  <c r="F45" i="1" s="1"/>
  <c r="F50" i="1" s="1"/>
  <c r="F52" i="1" s="1"/>
  <c r="F53" i="1" s="1"/>
  <c r="F54" i="1" s="1"/>
  <c r="F56" i="1" s="1"/>
  <c r="F57" i="1" s="1"/>
  <c r="F58" i="1" s="1"/>
  <c r="F36" i="1"/>
  <c r="H34" i="1"/>
  <c r="H47" i="1"/>
  <c r="G48" i="1"/>
  <c r="G50" i="1" s="1"/>
  <c r="D39" i="1"/>
  <c r="H38" i="1"/>
  <c r="H39" i="1" s="1"/>
  <c r="H35" i="1"/>
  <c r="H33" i="1"/>
  <c r="H32" i="1"/>
  <c r="H31" i="1"/>
  <c r="H30" i="1"/>
  <c r="H29" i="1"/>
  <c r="H28" i="1"/>
  <c r="H27" i="1"/>
  <c r="H26" i="1"/>
  <c r="E36" i="1"/>
  <c r="E41" i="1" s="1"/>
  <c r="E43" i="1" s="1"/>
  <c r="E45" i="1" s="1"/>
  <c r="E50" i="1" s="1"/>
  <c r="D36" i="1"/>
  <c r="D41" i="1" s="1"/>
  <c r="D43" i="1" s="1"/>
  <c r="D45" i="1" s="1"/>
  <c r="D50" i="1" s="1"/>
  <c r="E52" i="1" l="1"/>
  <c r="E53" i="1" s="1"/>
  <c r="E54" i="1" s="1"/>
  <c r="G52" i="1"/>
  <c r="G53" i="1" s="1"/>
  <c r="G54" i="1"/>
  <c r="H48" i="1"/>
  <c r="H41" i="1"/>
  <c r="D52" i="1"/>
  <c r="H36" i="1"/>
  <c r="H43" i="1" s="1"/>
  <c r="H45" i="1" s="1"/>
  <c r="H50" i="1" s="1"/>
  <c r="E58" i="1" l="1"/>
  <c r="E56" i="1"/>
  <c r="E57" i="1" s="1"/>
  <c r="G56" i="1"/>
  <c r="G57" i="1" s="1"/>
  <c r="G58" i="1" s="1"/>
  <c r="D53" i="1"/>
  <c r="D54" i="1" s="1"/>
  <c r="H52" i="1"/>
  <c r="H53" i="1" s="1"/>
  <c r="H54" i="1" s="1"/>
  <c r="D56" i="1" l="1"/>
  <c r="D57" i="1" l="1"/>
  <c r="D58" i="1" s="1"/>
  <c r="H58" i="1" s="1"/>
  <c r="H56" i="1"/>
  <c r="H57" i="1" s="1"/>
</calcChain>
</file>

<file path=xl/sharedStrings.xml><?xml version="1.0" encoding="utf-8"?>
<sst xmlns="http://schemas.openxmlformats.org/spreadsheetml/2006/main" count="77" uniqueCount="74">
  <si>
    <t>Приложение № 6</t>
  </si>
  <si>
    <t>Утверждено приказом № 421 от 4 августа 2020 г. Минстроя РФ</t>
  </si>
  <si>
    <t>Заказчик</t>
  </si>
  <si>
    <t xml:space="preserve"> </t>
  </si>
  <si>
    <t>(наименование организации)</t>
  </si>
  <si>
    <t>(ссылка на документ об утверждении)</t>
  </si>
  <si>
    <t>(наименование стройки)</t>
  </si>
  <si>
    <t>№ п/п</t>
  </si>
  <si>
    <t>Обоснование</t>
  </si>
  <si>
    <t>Наименование глав, объектов капитального строительства, работ и затрат</t>
  </si>
  <si>
    <t>Строительных
(ремонтно- строительных, ремонтно- реставра ционных) работ</t>
  </si>
  <si>
    <t>монтажных работ</t>
  </si>
  <si>
    <t>оборудования</t>
  </si>
  <si>
    <t>прочих затрат</t>
  </si>
  <si>
    <t>всего</t>
  </si>
  <si>
    <t>Глава 2. Основные объекты строительства</t>
  </si>
  <si>
    <t>02-01-02</t>
  </si>
  <si>
    <t>Ремонт фасада</t>
  </si>
  <si>
    <t>02-01-03</t>
  </si>
  <si>
    <t>Внутренние работы</t>
  </si>
  <si>
    <t>02-01-04</t>
  </si>
  <si>
    <t>02-01-05</t>
  </si>
  <si>
    <t>Входная группа</t>
  </si>
  <si>
    <t>02-01-06</t>
  </si>
  <si>
    <t>Отопление</t>
  </si>
  <si>
    <t>02-01-07</t>
  </si>
  <si>
    <t>Водоснабжение и водоотведение</t>
  </si>
  <si>
    <t>02-01-08</t>
  </si>
  <si>
    <t>ПС</t>
  </si>
  <si>
    <t>Итого по Главе 2. "Основные объекты строительства"</t>
  </si>
  <si>
    <t>Глава 6. Наружные сети и сооружения водоснабжения, водоотведения, теплоснабжения и газоснабжения</t>
  </si>
  <si>
    <t>06-01-01</t>
  </si>
  <si>
    <t>НВК</t>
  </si>
  <si>
    <t>Итого по Главе 6. "Наружные сети и сооружения водоснабжения, водоотведения, теплоснабжения и газоснабжения"</t>
  </si>
  <si>
    <t>Глава 7. Благоустройство и озеленение территории</t>
  </si>
  <si>
    <t>Итого по Главам 1-7</t>
  </si>
  <si>
    <t>Глава 8. Временные здания и сооружения</t>
  </si>
  <si>
    <t>Итого по Главам 1-8</t>
  </si>
  <si>
    <t>Глава 9. Прочие работы и затраты</t>
  </si>
  <si>
    <t>Итого по Главам 1-9</t>
  </si>
  <si>
    <t>Глава 10. Содержание службы заказчика. Строительный контроль</t>
  </si>
  <si>
    <t>Постановление Правительства  ВО  №777 от 02.10.2015г.</t>
  </si>
  <si>
    <t>Строительный контроль 2,14%</t>
  </si>
  <si>
    <t>Итого по Главе 10. "Содержание службы заказчика. Строительный контроль"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</si>
  <si>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</si>
  <si>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Главам 1-12</t>
  </si>
  <si>
    <t>Непредвиденные затраты</t>
  </si>
  <si>
    <t>Приказ от 4.08.2020 № 421/пр п.179</t>
  </si>
  <si>
    <t>Непредвиденные затраты для объектов капитального строительства непроизводственного назначения - 2%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</si>
  <si>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</si>
  <si>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</si>
  <si>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</si>
  <si>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</si>
  <si>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</si>
  <si>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</si>
  <si>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</si>
  <si>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 xml:space="preserve">Руководитель проектной организации </t>
  </si>
  <si>
    <t>[подпись (инициалы, фамилия)]</t>
  </si>
  <si>
    <t>Главный инженер проекта</t>
  </si>
  <si>
    <t>Начальник</t>
  </si>
  <si>
    <t>[должность, подпись (инициалы, фамилия)]</t>
  </si>
  <si>
    <t xml:space="preserve">СВОДНЫЙ СМЕТНЫЙ РАСЧЕТ СТОИМОСТИ СТРОИТЕЛЬСТВА </t>
  </si>
  <si>
    <t xml:space="preserve">Сметная стоимость,  руб. </t>
  </si>
  <si>
    <t>Ремонт кровли и перекрытия</t>
  </si>
  <si>
    <t>Двери и окна</t>
  </si>
  <si>
    <t>Электроснабжение и освещение</t>
  </si>
  <si>
    <t>02-01-01</t>
  </si>
  <si>
    <t>02-01-09</t>
  </si>
  <si>
    <t>02-01-10</t>
  </si>
  <si>
    <t>Вентиляция</t>
  </si>
  <si>
    <t>Составлен в текущем уровне цен  на 4 кв 2024 г.</t>
  </si>
  <si>
    <t>Сводный сметный расчет сметной стоимостью   59 420,18 тыс.руб.</t>
  </si>
  <si>
    <t>"Утвержден" "___"______________________2024г</t>
  </si>
  <si>
    <t>Капитальный ремонт здания по адресу: пгт.Каменка, ул.Мира,д.3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</si>
</sst>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6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sz val="8"/>
      <name val="Arial"/>
      <charset val="204"/>
    </font>
    <font>
      <i/>
      <sz val="8"/>
      <name val="Arial"/>
      <charset val="204"/>
    </font>
    <font>
      <b/>
      <sz val="8"/>
      <name val="Arial"/>
      <charset val="204"/>
    </font>
    <font>
      <b/>
      <sz val="14"/>
      <name val="Arial"/>
      <charset val="204"/>
    </font>
    <font>
      <b/>
      <sz val="9"/>
      <name val="Arial"/>
      <charset val="204"/>
    </font>
    <font>
      <b/>
      <sz val="9"/>
      <color rgb="FF000000"/>
      <name val="Arial"/>
      <charset val="204"/>
    </font>
    <font>
      <b/>
      <sz val="8"/>
      <color rgb="FF000000"/>
      <name val="Arial"/>
      <charset val="204"/>
    </font>
    <font>
      <sz val="9"/>
      <color rgb="FF000000"/>
      <name val="Arial"/>
      <family val="2"/>
      <charset val="204"/>
    </font>
    <font>
      <sz val="9"/>
      <color rgb="FF000000"/>
      <name val="Times New Roman"/>
      <family val="1"/>
      <charset val="204"/>
    </font>
    <font>
      <sz val="8"/>
      <name val="Calibri"/>
      <family val="2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wrapText="1"/>
    </xf>
    <xf numFmtId="0" fontId="3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left"/>
    </xf>
    <xf numFmtId="0" fontId="1" fillId="0" borderId="9" xfId="0" applyFont="1" applyBorder="1" applyAlignment="1">
      <alignment horizontal="center" vertical="top" wrapText="1"/>
    </xf>
    <xf numFmtId="1" fontId="1" fillId="0" borderId="9" xfId="0" applyNumberFormat="1" applyFont="1" applyBorder="1" applyAlignment="1">
      <alignment horizontal="center" vertical="top" wrapText="1"/>
    </xf>
    <xf numFmtId="0" fontId="1" fillId="0" borderId="9" xfId="0" applyFont="1" applyBorder="1" applyAlignment="1">
      <alignment horizontal="left" vertical="top" wrapText="1"/>
    </xf>
    <xf numFmtId="4" fontId="1" fillId="0" borderId="9" xfId="0" applyNumberFormat="1" applyFont="1" applyBorder="1" applyAlignment="1">
      <alignment horizontal="right" vertical="top" wrapText="1"/>
    </xf>
    <xf numFmtId="0" fontId="1" fillId="0" borderId="9" xfId="0" applyFont="1" applyBorder="1" applyAlignment="1">
      <alignment horizontal="right" vertical="top" wrapText="1"/>
    </xf>
    <xf numFmtId="164" fontId="1" fillId="0" borderId="9" xfId="0" applyNumberFormat="1" applyFont="1" applyBorder="1" applyAlignment="1">
      <alignment horizontal="right" vertical="top" wrapText="1"/>
    </xf>
    <xf numFmtId="0" fontId="8" fillId="0" borderId="9" xfId="0" applyFont="1" applyBorder="1"/>
    <xf numFmtId="4" fontId="8" fillId="0" borderId="9" xfId="0" applyNumberFormat="1" applyFont="1" applyBorder="1" applyAlignment="1">
      <alignment horizontal="right" vertical="top" wrapText="1"/>
    </xf>
    <xf numFmtId="0" fontId="8" fillId="0" borderId="9" xfId="0" applyFont="1" applyBorder="1" applyAlignment="1">
      <alignment horizontal="right" vertical="top"/>
    </xf>
    <xf numFmtId="4" fontId="8" fillId="0" borderId="9" xfId="0" applyNumberFormat="1" applyFont="1" applyBorder="1" applyAlignment="1">
      <alignment horizontal="right" vertical="top"/>
    </xf>
    <xf numFmtId="0" fontId="8" fillId="0" borderId="9" xfId="0" applyFont="1" applyBorder="1" applyAlignment="1">
      <alignment horizontal="right" vertical="top" wrapText="1"/>
    </xf>
    <xf numFmtId="164" fontId="8" fillId="0" borderId="9" xfId="0" applyNumberFormat="1" applyFont="1" applyBorder="1" applyAlignment="1">
      <alignment horizontal="right" vertical="top" wrapText="1"/>
    </xf>
    <xf numFmtId="164" fontId="8" fillId="0" borderId="9" xfId="0" applyNumberFormat="1" applyFont="1" applyBorder="1" applyAlignment="1">
      <alignment horizontal="right" vertical="top"/>
    </xf>
    <xf numFmtId="0" fontId="2" fillId="0" borderId="0" xfId="0" applyFont="1" applyAlignment="1">
      <alignment horizontal="left" vertical="top"/>
    </xf>
    <xf numFmtId="0" fontId="2" fillId="0" borderId="1" xfId="0" applyFont="1" applyBorder="1" applyAlignment="1">
      <alignment horizontal="left" vertical="top"/>
    </xf>
    <xf numFmtId="0" fontId="3" fillId="0" borderId="2" xfId="0" applyFont="1" applyBorder="1"/>
    <xf numFmtId="0" fontId="2" fillId="0" borderId="1" xfId="0" applyFont="1" applyBorder="1" applyAlignment="1">
      <alignment horizontal="left" wrapText="1"/>
    </xf>
    <xf numFmtId="0" fontId="3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2" fillId="0" borderId="0" xfId="0" applyFont="1" applyAlignment="1">
      <alignment horizontal="left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right" vertical="top" wrapText="1"/>
    </xf>
    <xf numFmtId="0" fontId="8" fillId="0" borderId="6" xfId="0" applyFont="1" applyBorder="1" applyAlignment="1">
      <alignment horizontal="right" vertical="top" wrapText="1"/>
    </xf>
    <xf numFmtId="0" fontId="4" fillId="0" borderId="4" xfId="0" applyFont="1" applyBorder="1" applyAlignment="1">
      <alignment horizontal="right" vertical="top" wrapText="1"/>
    </xf>
    <xf numFmtId="0" fontId="4" fillId="0" borderId="6" xfId="0" applyFont="1" applyBorder="1" applyAlignment="1">
      <alignment horizontal="right" vertical="top" wrapText="1"/>
    </xf>
    <xf numFmtId="0" fontId="10" fillId="0" borderId="5" xfId="0" applyFont="1" applyBorder="1" applyAlignment="1">
      <alignment horizontal="left" vertical="center" wrapText="1"/>
    </xf>
    <xf numFmtId="0" fontId="10" fillId="0" borderId="9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left" vertical="center" wrapText="1"/>
    </xf>
    <xf numFmtId="4" fontId="12" fillId="0" borderId="5" xfId="0" applyNumberFormat="1" applyFont="1" applyBorder="1" applyAlignment="1">
      <alignment horizontal="right" vertical="center" wrapText="1"/>
    </xf>
    <xf numFmtId="4" fontId="1" fillId="0" borderId="4" xfId="0" applyNumberFormat="1" applyFont="1" applyBorder="1" applyAlignment="1">
      <alignment horizontal="right" vertical="top" wrapText="1"/>
    </xf>
    <xf numFmtId="0" fontId="7" fillId="0" borderId="9" xfId="0" applyFont="1" applyBorder="1" applyAlignment="1">
      <alignment horizontal="left" vertical="center" wrapText="1"/>
    </xf>
    <xf numFmtId="4" fontId="12" fillId="0" borderId="9" xfId="0" applyNumberFormat="1" applyFont="1" applyBorder="1" applyAlignment="1">
      <alignment horizontal="right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left" vertical="center" wrapText="1"/>
    </xf>
    <xf numFmtId="0" fontId="14" fillId="0" borderId="0" xfId="0" applyFont="1" applyAlignment="1">
      <alignment horizontal="left"/>
    </xf>
    <xf numFmtId="0" fontId="15" fillId="0" borderId="0" xfId="0" applyFont="1"/>
    <xf numFmtId="0" fontId="14" fillId="0" borderId="0" xfId="0" applyFont="1"/>
    <xf numFmtId="0" fontId="14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68"/>
  <sheetViews>
    <sheetView tabSelected="1" zoomScale="115" zoomScaleNormal="115" workbookViewId="0">
      <selection activeCell="B16" sqref="B16:G16"/>
    </sheetView>
  </sheetViews>
  <sheetFormatPr defaultColWidth="9.140625" defaultRowHeight="10.5" customHeight="1" x14ac:dyDescent="0.2"/>
  <cols>
    <col min="1" max="1" width="6.7109375" style="1" customWidth="1"/>
    <col min="2" max="2" width="20.140625" style="1" customWidth="1"/>
    <col min="3" max="3" width="32.7109375" style="1" customWidth="1"/>
    <col min="4" max="8" width="14" style="1" customWidth="1"/>
    <col min="9" max="16384" width="9.140625" style="1"/>
  </cols>
  <sheetData>
    <row r="1" spans="1:8" customFormat="1" ht="15" x14ac:dyDescent="0.25">
      <c r="H1" s="2" t="s">
        <v>0</v>
      </c>
    </row>
    <row r="2" spans="1:8" customFormat="1" ht="15" x14ac:dyDescent="0.25">
      <c r="A2" s="3"/>
      <c r="B2" s="3"/>
      <c r="C2" s="3"/>
      <c r="D2" s="3"/>
      <c r="E2" s="3"/>
      <c r="F2" s="3"/>
      <c r="G2" s="3"/>
      <c r="H2" s="2" t="s">
        <v>1</v>
      </c>
    </row>
    <row r="3" spans="1:8" customFormat="1" ht="15" x14ac:dyDescent="0.25">
      <c r="A3" s="3"/>
      <c r="B3" s="3"/>
      <c r="C3" s="3"/>
      <c r="D3" s="3"/>
      <c r="E3" s="3"/>
      <c r="F3" s="3"/>
      <c r="G3" s="3"/>
      <c r="H3" s="2"/>
    </row>
    <row r="4" spans="1:8" customFormat="1" ht="15" x14ac:dyDescent="0.25">
      <c r="A4" s="3"/>
      <c r="B4" s="3" t="s">
        <v>2</v>
      </c>
      <c r="C4" s="28" t="s">
        <v>3</v>
      </c>
      <c r="D4" s="28"/>
      <c r="E4" s="28"/>
      <c r="F4" s="28"/>
      <c r="G4" s="28"/>
      <c r="H4" s="3"/>
    </row>
    <row r="5" spans="1:8" customFormat="1" ht="10.5" customHeight="1" x14ac:dyDescent="0.25">
      <c r="A5" s="3"/>
      <c r="B5" s="3"/>
      <c r="C5" s="29" t="s">
        <v>4</v>
      </c>
      <c r="D5" s="29"/>
      <c r="E5" s="29"/>
      <c r="F5" s="29"/>
      <c r="G5" s="29"/>
      <c r="H5" s="3"/>
    </row>
    <row r="6" spans="1:8" customFormat="1" ht="17.25" customHeight="1" x14ac:dyDescent="0.25">
      <c r="A6" s="3"/>
      <c r="B6" s="61" t="s">
        <v>72</v>
      </c>
      <c r="C6" s="6"/>
      <c r="D6" s="6"/>
      <c r="E6" s="6"/>
      <c r="F6" s="6"/>
      <c r="G6" s="6"/>
      <c r="H6" s="3"/>
    </row>
    <row r="7" spans="1:8" customFormat="1" ht="17.25" customHeight="1" x14ac:dyDescent="0.25">
      <c r="A7" s="3"/>
      <c r="B7" s="3"/>
      <c r="C7" s="6"/>
      <c r="D7" s="6"/>
      <c r="E7" s="6"/>
      <c r="F7" s="6"/>
      <c r="G7" s="6"/>
      <c r="H7" s="3"/>
    </row>
    <row r="8" spans="1:8" customFormat="1" ht="17.25" customHeight="1" x14ac:dyDescent="0.25">
      <c r="A8" s="3"/>
      <c r="B8" s="60" t="s">
        <v>71</v>
      </c>
      <c r="C8" s="6"/>
      <c r="D8" s="6"/>
      <c r="E8" s="6"/>
      <c r="F8" s="6"/>
      <c r="G8" s="6"/>
      <c r="H8" s="3"/>
    </row>
    <row r="9" spans="1:8" customFormat="1" ht="17.25" customHeight="1" x14ac:dyDescent="0.25">
      <c r="A9" s="3"/>
      <c r="B9" s="3"/>
      <c r="C9" s="30"/>
      <c r="D9" s="30"/>
      <c r="E9" s="30"/>
      <c r="F9" s="30"/>
      <c r="G9" s="30"/>
      <c r="H9" s="3"/>
    </row>
    <row r="10" spans="1:8" customFormat="1" ht="11.25" customHeight="1" x14ac:dyDescent="0.25">
      <c r="A10" s="7"/>
      <c r="B10" s="7"/>
      <c r="C10" s="29" t="s">
        <v>5</v>
      </c>
      <c r="D10" s="29"/>
      <c r="E10" s="29"/>
      <c r="F10" s="29"/>
      <c r="G10" s="29"/>
      <c r="H10" s="7"/>
    </row>
    <row r="11" spans="1:8" customFormat="1" ht="11.25" customHeight="1" x14ac:dyDescent="0.25">
      <c r="A11" s="7"/>
      <c r="B11" s="7"/>
      <c r="C11" s="6"/>
      <c r="D11" s="6"/>
      <c r="E11" s="6"/>
      <c r="F11" s="6"/>
      <c r="G11" s="6"/>
      <c r="H11" s="7"/>
    </row>
    <row r="12" spans="1:8" customFormat="1" ht="18" x14ac:dyDescent="0.25">
      <c r="A12" s="7"/>
      <c r="B12" s="31" t="s">
        <v>61</v>
      </c>
      <c r="C12" s="31"/>
      <c r="D12" s="31"/>
      <c r="E12" s="31"/>
      <c r="F12" s="31"/>
      <c r="G12" s="31"/>
      <c r="H12" s="7"/>
    </row>
    <row r="13" spans="1:8" customFormat="1" ht="11.25" customHeight="1" x14ac:dyDescent="0.25">
      <c r="A13" s="7"/>
      <c r="B13" s="7"/>
      <c r="C13" s="6"/>
      <c r="D13" s="6"/>
      <c r="E13" s="6"/>
      <c r="F13" s="6"/>
      <c r="G13" s="6"/>
      <c r="H13" s="7"/>
    </row>
    <row r="14" spans="1:8" customFormat="1" ht="11.25" customHeight="1" x14ac:dyDescent="0.25">
      <c r="A14" s="7"/>
      <c r="B14" s="7"/>
      <c r="C14" s="6"/>
      <c r="D14" s="6"/>
      <c r="E14" s="6"/>
      <c r="F14" s="6"/>
      <c r="G14" s="6"/>
      <c r="H14" s="7"/>
    </row>
    <row r="15" spans="1:8" customFormat="1" ht="11.25" customHeight="1" x14ac:dyDescent="0.25">
      <c r="A15" s="7"/>
      <c r="B15" s="7"/>
      <c r="C15" s="6"/>
      <c r="D15" s="6"/>
      <c r="E15" s="6"/>
      <c r="F15" s="6"/>
      <c r="G15" s="6"/>
      <c r="H15" s="7"/>
    </row>
    <row r="16" spans="1:8" customFormat="1" ht="38.25" customHeight="1" x14ac:dyDescent="0.25">
      <c r="A16" s="4"/>
      <c r="B16" s="62" t="s">
        <v>73</v>
      </c>
      <c r="C16" s="32"/>
      <c r="D16" s="32"/>
      <c r="E16" s="32"/>
      <c r="F16" s="32"/>
      <c r="G16" s="32"/>
      <c r="H16" s="4"/>
    </row>
    <row r="17" spans="1:8" customFormat="1" ht="13.5" customHeight="1" x14ac:dyDescent="0.25">
      <c r="A17" s="8"/>
      <c r="B17" s="33" t="s">
        <v>6</v>
      </c>
      <c r="C17" s="33"/>
      <c r="D17" s="33"/>
      <c r="E17" s="33"/>
      <c r="F17" s="33"/>
      <c r="G17" s="33"/>
      <c r="H17" s="8"/>
    </row>
    <row r="18" spans="1:8" customFormat="1" ht="9.75" customHeight="1" x14ac:dyDescent="0.25">
      <c r="A18" s="3"/>
      <c r="B18" s="3"/>
      <c r="C18" s="3"/>
      <c r="D18" s="9"/>
      <c r="E18" s="9"/>
      <c r="F18" s="9"/>
      <c r="G18" s="10"/>
      <c r="H18" s="10"/>
    </row>
    <row r="19" spans="1:8" customFormat="1" ht="15" x14ac:dyDescent="0.25">
      <c r="A19" s="11"/>
      <c r="B19" s="59" t="s">
        <v>70</v>
      </c>
      <c r="C19" s="34"/>
      <c r="D19" s="34"/>
      <c r="E19" s="34"/>
      <c r="F19" s="34"/>
      <c r="G19" s="34"/>
      <c r="H19" s="6"/>
    </row>
    <row r="20" spans="1:8" customFormat="1" ht="9.75" customHeight="1" x14ac:dyDescent="0.25">
      <c r="A20" s="3"/>
      <c r="B20" s="3"/>
      <c r="C20" s="3"/>
      <c r="D20" s="6"/>
      <c r="E20" s="6"/>
      <c r="F20" s="6"/>
      <c r="G20" s="6"/>
      <c r="H20" s="6"/>
    </row>
    <row r="21" spans="1:8" customFormat="1" ht="16.5" customHeight="1" x14ac:dyDescent="0.25">
      <c r="A21" s="35" t="s">
        <v>7</v>
      </c>
      <c r="B21" s="35" t="s">
        <v>8</v>
      </c>
      <c r="C21" s="35" t="s">
        <v>9</v>
      </c>
      <c r="D21" s="38" t="s">
        <v>62</v>
      </c>
      <c r="E21" s="39"/>
      <c r="F21" s="39"/>
      <c r="G21" s="39"/>
      <c r="H21" s="40"/>
    </row>
    <row r="22" spans="1:8" customFormat="1" ht="45.75" customHeight="1" x14ac:dyDescent="0.25">
      <c r="A22" s="36"/>
      <c r="B22" s="36"/>
      <c r="C22" s="36"/>
      <c r="D22" s="35" t="s">
        <v>10</v>
      </c>
      <c r="E22" s="35" t="s">
        <v>11</v>
      </c>
      <c r="F22" s="35" t="s">
        <v>12</v>
      </c>
      <c r="G22" s="35" t="s">
        <v>13</v>
      </c>
      <c r="H22" s="35" t="s">
        <v>14</v>
      </c>
    </row>
    <row r="23" spans="1:8" customFormat="1" ht="20.25" customHeight="1" x14ac:dyDescent="0.25">
      <c r="A23" s="37"/>
      <c r="B23" s="37"/>
      <c r="C23" s="37"/>
      <c r="D23" s="37"/>
      <c r="E23" s="37"/>
      <c r="F23" s="37"/>
      <c r="G23" s="37"/>
      <c r="H23" s="37"/>
    </row>
    <row r="24" spans="1:8" customFormat="1" ht="15" x14ac:dyDescent="0.25">
      <c r="A24" s="12">
        <v>1</v>
      </c>
      <c r="B24" s="12">
        <v>2</v>
      </c>
      <c r="C24" s="12">
        <v>3</v>
      </c>
      <c r="D24" s="12">
        <v>4</v>
      </c>
      <c r="E24" s="12">
        <v>5</v>
      </c>
      <c r="F24" s="12">
        <v>6</v>
      </c>
      <c r="G24" s="12">
        <v>7</v>
      </c>
      <c r="H24" s="12">
        <v>8</v>
      </c>
    </row>
    <row r="25" spans="1:8" customFormat="1" ht="15" x14ac:dyDescent="0.25">
      <c r="A25" s="41" t="s">
        <v>15</v>
      </c>
      <c r="B25" s="42"/>
      <c r="C25" s="42"/>
      <c r="D25" s="42"/>
      <c r="E25" s="42"/>
      <c r="F25" s="42"/>
      <c r="G25" s="42"/>
      <c r="H25" s="43"/>
    </row>
    <row r="26" spans="1:8" customFormat="1" ht="15" x14ac:dyDescent="0.25">
      <c r="A26" s="50">
        <v>1</v>
      </c>
      <c r="B26" s="51" t="s">
        <v>66</v>
      </c>
      <c r="C26" s="48" t="s">
        <v>63</v>
      </c>
      <c r="D26" s="52">
        <v>7540500</v>
      </c>
      <c r="E26" s="54"/>
      <c r="F26" s="54"/>
      <c r="G26" s="54"/>
      <c r="H26" s="55">
        <f>SUM(D26)</f>
        <v>7540500</v>
      </c>
    </row>
    <row r="27" spans="1:8" customFormat="1" ht="15" x14ac:dyDescent="0.25">
      <c r="A27" s="50">
        <v>2</v>
      </c>
      <c r="B27" s="51" t="s">
        <v>16</v>
      </c>
      <c r="C27" s="48" t="s">
        <v>17</v>
      </c>
      <c r="D27" s="52">
        <v>3798000</v>
      </c>
      <c r="E27" s="54"/>
      <c r="F27" s="54"/>
      <c r="G27" s="54"/>
      <c r="H27" s="55">
        <f>SUM(D27:G27)</f>
        <v>3798000</v>
      </c>
    </row>
    <row r="28" spans="1:8" customFormat="1" ht="15" x14ac:dyDescent="0.25">
      <c r="A28" s="50">
        <v>3</v>
      </c>
      <c r="B28" s="51" t="s">
        <v>18</v>
      </c>
      <c r="C28" s="49" t="s">
        <v>65</v>
      </c>
      <c r="D28" s="53">
        <v>2280000</v>
      </c>
      <c r="E28" s="16">
        <v>790000</v>
      </c>
      <c r="F28" s="16">
        <v>680000</v>
      </c>
      <c r="G28" s="16"/>
      <c r="H28" s="15">
        <f>SUM(D28:G28)</f>
        <v>3750000</v>
      </c>
    </row>
    <row r="29" spans="1:8" customFormat="1" ht="15" x14ac:dyDescent="0.25">
      <c r="A29" s="50">
        <v>4</v>
      </c>
      <c r="B29" s="51" t="s">
        <v>20</v>
      </c>
      <c r="C29" s="49" t="s">
        <v>19</v>
      </c>
      <c r="D29" s="15">
        <v>17200000</v>
      </c>
      <c r="E29" s="15">
        <v>1234000</v>
      </c>
      <c r="F29" s="16"/>
      <c r="G29" s="16"/>
      <c r="H29" s="15">
        <f>SUM(D29:G29)</f>
        <v>18434000</v>
      </c>
    </row>
    <row r="30" spans="1:8" customFormat="1" ht="15" x14ac:dyDescent="0.25">
      <c r="A30" s="50">
        <v>5</v>
      </c>
      <c r="B30" s="51" t="s">
        <v>21</v>
      </c>
      <c r="C30" s="49" t="s">
        <v>64</v>
      </c>
      <c r="D30" s="15">
        <v>2770400</v>
      </c>
      <c r="E30" s="16"/>
      <c r="F30" s="16"/>
      <c r="G30" s="16"/>
      <c r="H30" s="15">
        <f>SUM(D30:G30)</f>
        <v>2770400</v>
      </c>
    </row>
    <row r="31" spans="1:8" customFormat="1" ht="15" x14ac:dyDescent="0.25">
      <c r="A31" s="50">
        <v>6</v>
      </c>
      <c r="B31" s="51" t="s">
        <v>23</v>
      </c>
      <c r="C31" s="49" t="s">
        <v>22</v>
      </c>
      <c r="D31" s="15">
        <v>856000</v>
      </c>
      <c r="E31" s="16"/>
      <c r="F31" s="16"/>
      <c r="G31" s="16"/>
      <c r="H31" s="15">
        <f>SUM(D31:G31)</f>
        <v>856000</v>
      </c>
    </row>
    <row r="32" spans="1:8" customFormat="1" ht="15" x14ac:dyDescent="0.25">
      <c r="A32" s="50">
        <v>7</v>
      </c>
      <c r="B32" s="51" t="s">
        <v>25</v>
      </c>
      <c r="C32" s="49" t="s">
        <v>24</v>
      </c>
      <c r="D32" s="15">
        <v>3890000</v>
      </c>
      <c r="E32" s="16"/>
      <c r="F32" s="16"/>
      <c r="G32" s="16"/>
      <c r="H32" s="15">
        <f>SUM(D32:G32)</f>
        <v>3890000</v>
      </c>
    </row>
    <row r="33" spans="1:8" customFormat="1" ht="15" x14ac:dyDescent="0.25">
      <c r="A33" s="50">
        <v>8</v>
      </c>
      <c r="B33" s="51" t="s">
        <v>27</v>
      </c>
      <c r="C33" s="49" t="s">
        <v>26</v>
      </c>
      <c r="D33" s="15">
        <v>1560000</v>
      </c>
      <c r="E33" s="15">
        <v>506600</v>
      </c>
      <c r="F33" s="16"/>
      <c r="G33" s="16"/>
      <c r="H33" s="15">
        <f>SUM(D33:G33)</f>
        <v>2066600</v>
      </c>
    </row>
    <row r="34" spans="1:8" customFormat="1" ht="15" x14ac:dyDescent="0.25">
      <c r="A34" s="50">
        <v>9</v>
      </c>
      <c r="B34" s="51" t="s">
        <v>67</v>
      </c>
      <c r="C34" s="49" t="s">
        <v>69</v>
      </c>
      <c r="D34" s="15">
        <v>860000</v>
      </c>
      <c r="E34" s="15">
        <v>850000</v>
      </c>
      <c r="F34" s="16">
        <v>755000</v>
      </c>
      <c r="G34" s="16"/>
      <c r="H34" s="15">
        <f>SUM(D34:G34)</f>
        <v>2465000</v>
      </c>
    </row>
    <row r="35" spans="1:8" customFormat="1" ht="15" x14ac:dyDescent="0.25">
      <c r="A35" s="50">
        <v>10</v>
      </c>
      <c r="B35" s="51" t="s">
        <v>68</v>
      </c>
      <c r="C35" s="49" t="s">
        <v>28</v>
      </c>
      <c r="D35" s="15">
        <v>200000</v>
      </c>
      <c r="E35" s="17">
        <v>650000</v>
      </c>
      <c r="F35" s="16">
        <v>450000</v>
      </c>
      <c r="G35" s="16"/>
      <c r="H35" s="17">
        <f>SUM(D35:G35)</f>
        <v>1300000</v>
      </c>
    </row>
    <row r="36" spans="1:8" customFormat="1" ht="15" x14ac:dyDescent="0.25">
      <c r="A36" s="18"/>
      <c r="B36" s="44" t="s">
        <v>29</v>
      </c>
      <c r="C36" s="45"/>
      <c r="D36" s="19">
        <f>SUM(D26:D35)</f>
        <v>40954900</v>
      </c>
      <c r="E36" s="19">
        <f>SUM(E26:E35)</f>
        <v>4030600</v>
      </c>
      <c r="F36" s="21">
        <f>SUM(F27:F35)</f>
        <v>1885000</v>
      </c>
      <c r="G36" s="20"/>
      <c r="H36" s="21">
        <f>SUM(H26:H35)</f>
        <v>46870500</v>
      </c>
    </row>
    <row r="37" spans="1:8" customFormat="1" ht="15" x14ac:dyDescent="0.25">
      <c r="A37" s="41" t="s">
        <v>30</v>
      </c>
      <c r="B37" s="42"/>
      <c r="C37" s="42"/>
      <c r="D37" s="42"/>
      <c r="E37" s="42"/>
      <c r="F37" s="42"/>
      <c r="G37" s="42"/>
      <c r="H37" s="43"/>
    </row>
    <row r="38" spans="1:8" customFormat="1" ht="15" x14ac:dyDescent="0.25">
      <c r="A38" s="13">
        <v>11</v>
      </c>
      <c r="B38" s="14" t="s">
        <v>31</v>
      </c>
      <c r="C38" s="14" t="s">
        <v>32</v>
      </c>
      <c r="D38" s="15">
        <v>1185400</v>
      </c>
      <c r="E38" s="16"/>
      <c r="F38" s="16"/>
      <c r="G38" s="16"/>
      <c r="H38" s="15">
        <f>SUM(D38)</f>
        <v>1185400</v>
      </c>
    </row>
    <row r="39" spans="1:8" customFormat="1" ht="15" x14ac:dyDescent="0.25">
      <c r="A39" s="18"/>
      <c r="B39" s="44" t="s">
        <v>33</v>
      </c>
      <c r="C39" s="45"/>
      <c r="D39" s="19">
        <f>SUM(D38)</f>
        <v>1185400</v>
      </c>
      <c r="E39" s="22"/>
      <c r="F39" s="20"/>
      <c r="G39" s="20"/>
      <c r="H39" s="21">
        <f>SUM(H38)</f>
        <v>1185400</v>
      </c>
    </row>
    <row r="40" spans="1:8" customFormat="1" ht="15" x14ac:dyDescent="0.25">
      <c r="A40" s="41" t="s">
        <v>34</v>
      </c>
      <c r="B40" s="42"/>
      <c r="C40" s="42"/>
      <c r="D40" s="42"/>
      <c r="E40" s="42"/>
      <c r="F40" s="42"/>
      <c r="G40" s="42"/>
      <c r="H40" s="43"/>
    </row>
    <row r="41" spans="1:8" customFormat="1" ht="15" x14ac:dyDescent="0.25">
      <c r="A41" s="18"/>
      <c r="B41" s="46" t="s">
        <v>35</v>
      </c>
      <c r="C41" s="47"/>
      <c r="D41" s="23">
        <f>SUM(D39,D36)</f>
        <v>42140300</v>
      </c>
      <c r="E41" s="19">
        <f>SUM(E36)</f>
        <v>4030600</v>
      </c>
      <c r="F41" s="21">
        <f>SUM(F36)</f>
        <v>1885000</v>
      </c>
      <c r="G41" s="20"/>
      <c r="H41" s="21">
        <f>SUM(D41:G41)</f>
        <v>48055900</v>
      </c>
    </row>
    <row r="42" spans="1:8" customFormat="1" ht="15" x14ac:dyDescent="0.25">
      <c r="A42" s="41" t="s">
        <v>36</v>
      </c>
      <c r="B42" s="42"/>
      <c r="C42" s="42"/>
      <c r="D42" s="42"/>
      <c r="E42" s="42"/>
      <c r="F42" s="42"/>
      <c r="G42" s="42"/>
      <c r="H42" s="43"/>
    </row>
    <row r="43" spans="1:8" customFormat="1" ht="15" x14ac:dyDescent="0.25">
      <c r="A43" s="18"/>
      <c r="B43" s="46" t="s">
        <v>37</v>
      </c>
      <c r="C43" s="47"/>
      <c r="D43" s="23">
        <f>SUM(D41)</f>
        <v>42140300</v>
      </c>
      <c r="E43" s="19">
        <f>SUM(E41)</f>
        <v>4030600</v>
      </c>
      <c r="F43" s="21">
        <f>SUM(F41)</f>
        <v>1885000</v>
      </c>
      <c r="G43" s="20"/>
      <c r="H43" s="21">
        <f>SUM(H41)</f>
        <v>48055900</v>
      </c>
    </row>
    <row r="44" spans="1:8" customFormat="1" ht="15" x14ac:dyDescent="0.25">
      <c r="A44" s="41" t="s">
        <v>38</v>
      </c>
      <c r="B44" s="42"/>
      <c r="C44" s="42"/>
      <c r="D44" s="42"/>
      <c r="E44" s="42"/>
      <c r="F44" s="42"/>
      <c r="G44" s="42"/>
      <c r="H44" s="43"/>
    </row>
    <row r="45" spans="1:8" customFormat="1" ht="15" x14ac:dyDescent="0.25">
      <c r="A45" s="18"/>
      <c r="B45" s="46" t="s">
        <v>39</v>
      </c>
      <c r="C45" s="47"/>
      <c r="D45" s="23">
        <f>SUM(D43)</f>
        <v>42140300</v>
      </c>
      <c r="E45" s="19">
        <f>SUM(E43)</f>
        <v>4030600</v>
      </c>
      <c r="F45" s="21">
        <f>SUM(F43)</f>
        <v>1885000</v>
      </c>
      <c r="G45" s="20"/>
      <c r="H45" s="21">
        <f>SUM(H43)</f>
        <v>48055900</v>
      </c>
    </row>
    <row r="46" spans="1:8" customFormat="1" ht="15" x14ac:dyDescent="0.25">
      <c r="A46" s="41" t="s">
        <v>40</v>
      </c>
      <c r="B46" s="42"/>
      <c r="C46" s="42"/>
      <c r="D46" s="42"/>
      <c r="E46" s="42"/>
      <c r="F46" s="42"/>
      <c r="G46" s="42"/>
      <c r="H46" s="43"/>
    </row>
    <row r="47" spans="1:8" customFormat="1" ht="33.75" x14ac:dyDescent="0.25">
      <c r="A47" s="13">
        <v>12</v>
      </c>
      <c r="B47" s="14" t="s">
        <v>41</v>
      </c>
      <c r="C47" s="14" t="s">
        <v>42</v>
      </c>
      <c r="D47" s="16"/>
      <c r="E47" s="16"/>
      <c r="F47" s="16"/>
      <c r="G47" s="15">
        <v>490000</v>
      </c>
      <c r="H47" s="15">
        <f>SUM(G47)</f>
        <v>490000</v>
      </c>
    </row>
    <row r="48" spans="1:8" customFormat="1" ht="22.5" customHeight="1" x14ac:dyDescent="0.25">
      <c r="A48" s="18"/>
      <c r="B48" s="44" t="s">
        <v>43</v>
      </c>
      <c r="C48" s="45"/>
      <c r="D48" s="22"/>
      <c r="E48" s="22"/>
      <c r="F48" s="20"/>
      <c r="G48" s="21">
        <f>SUM(G47)</f>
        <v>490000</v>
      </c>
      <c r="H48" s="21">
        <f>SUM(G48)</f>
        <v>490000</v>
      </c>
    </row>
    <row r="49" spans="1:8" customFormat="1" ht="48" customHeight="1" x14ac:dyDescent="0.25">
      <c r="A49" s="56" t="s">
        <v>44</v>
      </c>
      <c r="B49" s="57"/>
      <c r="C49" s="57"/>
      <c r="D49" s="57"/>
      <c r="E49" s="57"/>
      <c r="F49" s="57"/>
      <c r="G49" s="57"/>
      <c r="H49" s="58"/>
    </row>
    <row r="50" spans="1:8" customFormat="1" ht="15" x14ac:dyDescent="0.25">
      <c r="A50" s="18"/>
      <c r="B50" s="46" t="s">
        <v>45</v>
      </c>
      <c r="C50" s="47"/>
      <c r="D50" s="23">
        <f>SUM(D45)</f>
        <v>42140300</v>
      </c>
      <c r="E50" s="19">
        <f>SUM(E45)</f>
        <v>4030600</v>
      </c>
      <c r="F50" s="21">
        <f>SUM(F45)</f>
        <v>1885000</v>
      </c>
      <c r="G50" s="21">
        <f>SUM(G48)</f>
        <v>490000</v>
      </c>
      <c r="H50" s="21">
        <f>SUM(H45,H48)</f>
        <v>48545900</v>
      </c>
    </row>
    <row r="51" spans="1:8" customFormat="1" ht="15" x14ac:dyDescent="0.25">
      <c r="A51" s="41" t="s">
        <v>46</v>
      </c>
      <c r="B51" s="42"/>
      <c r="C51" s="42"/>
      <c r="D51" s="42"/>
      <c r="E51" s="42"/>
      <c r="F51" s="42"/>
      <c r="G51" s="42"/>
      <c r="H51" s="43"/>
    </row>
    <row r="52" spans="1:8" customFormat="1" ht="33.75" x14ac:dyDescent="0.25">
      <c r="A52" s="13">
        <v>13</v>
      </c>
      <c r="B52" s="14" t="s">
        <v>47</v>
      </c>
      <c r="C52" s="14" t="s">
        <v>48</v>
      </c>
      <c r="D52" s="15">
        <f>D50*0.02</f>
        <v>842806</v>
      </c>
      <c r="E52" s="15">
        <f>E50*0.02</f>
        <v>80612</v>
      </c>
      <c r="F52" s="15">
        <f>F50*0.02</f>
        <v>37700</v>
      </c>
      <c r="G52" s="15">
        <f>G50*0.02</f>
        <v>9800</v>
      </c>
      <c r="H52" s="15">
        <f>SUM(D52:G52)</f>
        <v>970918</v>
      </c>
    </row>
    <row r="53" spans="1:8" customFormat="1" ht="15" x14ac:dyDescent="0.25">
      <c r="A53" s="18"/>
      <c r="B53" s="44" t="s">
        <v>49</v>
      </c>
      <c r="C53" s="45"/>
      <c r="D53" s="19">
        <f>SUM(D52)</f>
        <v>842806</v>
      </c>
      <c r="E53" s="19">
        <f>SUM(E52)</f>
        <v>80612</v>
      </c>
      <c r="F53" s="21">
        <f>SUM(F52)</f>
        <v>37700</v>
      </c>
      <c r="G53" s="21">
        <f>SUM(G52)</f>
        <v>9800</v>
      </c>
      <c r="H53" s="21">
        <f>SUM(H52)</f>
        <v>970918</v>
      </c>
    </row>
    <row r="54" spans="1:8" customFormat="1" ht="15" x14ac:dyDescent="0.25">
      <c r="A54" s="18"/>
      <c r="B54" s="46" t="s">
        <v>50</v>
      </c>
      <c r="C54" s="47"/>
      <c r="D54" s="19">
        <f>SUM(D50,D53)</f>
        <v>42983106</v>
      </c>
      <c r="E54" s="19">
        <f>SUM(E50,E53)</f>
        <v>4111212</v>
      </c>
      <c r="F54" s="21">
        <f>SUM(F53,F50)</f>
        <v>1922700</v>
      </c>
      <c r="G54" s="24">
        <f>SUM(G50,G53)</f>
        <v>499800</v>
      </c>
      <c r="H54" s="21">
        <f>SUM(H50,H53)</f>
        <v>49516818</v>
      </c>
    </row>
    <row r="55" spans="1:8" customFormat="1" ht="15" x14ac:dyDescent="0.25">
      <c r="A55" s="41" t="s">
        <v>51</v>
      </c>
      <c r="B55" s="42"/>
      <c r="C55" s="42"/>
      <c r="D55" s="42"/>
      <c r="E55" s="42"/>
      <c r="F55" s="42"/>
      <c r="G55" s="42"/>
      <c r="H55" s="43"/>
    </row>
    <row r="56" spans="1:8" customFormat="1" ht="15" x14ac:dyDescent="0.25">
      <c r="A56" s="13">
        <v>14</v>
      </c>
      <c r="B56" s="14" t="s">
        <v>52</v>
      </c>
      <c r="C56" s="14" t="s">
        <v>53</v>
      </c>
      <c r="D56" s="15">
        <f>D54*0.2</f>
        <v>8596621.2000000011</v>
      </c>
      <c r="E56" s="17">
        <f>E54*0.2</f>
        <v>822242.4</v>
      </c>
      <c r="F56" s="16">
        <f>F54*0.2</f>
        <v>384540</v>
      </c>
      <c r="G56" s="15">
        <f>G54*0.2</f>
        <v>99960</v>
      </c>
      <c r="H56" s="15">
        <f>SUM(D56:G56)</f>
        <v>9903363.6000000015</v>
      </c>
    </row>
    <row r="57" spans="1:8" customFormat="1" ht="15" x14ac:dyDescent="0.25">
      <c r="A57" s="18"/>
      <c r="B57" s="44" t="s">
        <v>54</v>
      </c>
      <c r="C57" s="45"/>
      <c r="D57" s="19">
        <f>SUM(D56)</f>
        <v>8596621.2000000011</v>
      </c>
      <c r="E57" s="23">
        <f>SUM(E56)</f>
        <v>822242.4</v>
      </c>
      <c r="F57" s="20">
        <f>SUM(F56)</f>
        <v>384540</v>
      </c>
      <c r="G57" s="21">
        <f>SUM(G56)</f>
        <v>99960</v>
      </c>
      <c r="H57" s="21">
        <f>SUM(H56)</f>
        <v>9903363.6000000015</v>
      </c>
    </row>
    <row r="58" spans="1:8" customFormat="1" ht="15" x14ac:dyDescent="0.25">
      <c r="A58" s="18"/>
      <c r="B58" s="46" t="s">
        <v>55</v>
      </c>
      <c r="C58" s="47"/>
      <c r="D58" s="19">
        <f>SUM(D54,D57)</f>
        <v>51579727.200000003</v>
      </c>
      <c r="E58" s="19">
        <f>SUM(E54,E57)</f>
        <v>4933454.4000000004</v>
      </c>
      <c r="F58" s="21">
        <f>SUM(F57,F54)</f>
        <v>2307240</v>
      </c>
      <c r="G58" s="21">
        <f>SUM(G54,G57)</f>
        <v>599760</v>
      </c>
      <c r="H58" s="21">
        <f>SUM(D58:G58)</f>
        <v>59420181.600000001</v>
      </c>
    </row>
    <row r="61" spans="1:8" customFormat="1" ht="15" x14ac:dyDescent="0.25">
      <c r="A61" s="25" t="s">
        <v>56</v>
      </c>
      <c r="B61" s="3"/>
      <c r="D61" s="26"/>
      <c r="E61" s="26"/>
      <c r="F61" s="26"/>
      <c r="G61" s="26"/>
      <c r="H61" s="26"/>
    </row>
    <row r="62" spans="1:8" customFormat="1" ht="15" x14ac:dyDescent="0.25">
      <c r="A62" s="3"/>
      <c r="B62" s="3"/>
      <c r="C62" s="27"/>
      <c r="D62" s="27" t="s">
        <v>57</v>
      </c>
      <c r="E62" s="27"/>
      <c r="F62" s="27"/>
      <c r="G62" s="27"/>
      <c r="H62" s="27"/>
    </row>
    <row r="63" spans="1:8" customFormat="1" ht="15" x14ac:dyDescent="0.25">
      <c r="A63" s="25" t="s">
        <v>58</v>
      </c>
      <c r="B63" s="3"/>
      <c r="D63" s="26"/>
      <c r="E63" s="26"/>
      <c r="F63" s="26"/>
      <c r="G63" s="26"/>
      <c r="H63" s="26"/>
    </row>
    <row r="64" spans="1:8" customFormat="1" ht="15" x14ac:dyDescent="0.25">
      <c r="A64" s="3"/>
      <c r="B64" s="3"/>
      <c r="C64" s="27"/>
      <c r="D64" s="27" t="s">
        <v>57</v>
      </c>
      <c r="E64" s="27"/>
      <c r="F64" s="27"/>
      <c r="G64" s="27"/>
      <c r="H64" s="27"/>
    </row>
    <row r="65" spans="1:8" customFormat="1" ht="15" x14ac:dyDescent="0.25">
      <c r="A65" s="25" t="s">
        <v>59</v>
      </c>
      <c r="B65" s="3"/>
      <c r="C65" s="25"/>
      <c r="D65" s="25"/>
      <c r="E65" s="25"/>
      <c r="F65" s="25"/>
      <c r="G65" s="25"/>
      <c r="H65" s="25"/>
    </row>
    <row r="66" spans="1:8" customFormat="1" ht="15" x14ac:dyDescent="0.25">
      <c r="A66" s="3"/>
      <c r="B66" s="3"/>
      <c r="C66" s="5"/>
      <c r="D66" s="27" t="s">
        <v>57</v>
      </c>
      <c r="E66" s="27"/>
      <c r="F66" s="27"/>
      <c r="G66" s="27"/>
      <c r="H66" s="27"/>
    </row>
    <row r="67" spans="1:8" customFormat="1" ht="15" x14ac:dyDescent="0.25">
      <c r="A67" s="25" t="s">
        <v>2</v>
      </c>
      <c r="B67" s="3"/>
      <c r="C67" s="25"/>
      <c r="D67" s="25"/>
      <c r="E67" s="25"/>
      <c r="F67" s="25"/>
      <c r="G67" s="25"/>
      <c r="H67" s="25"/>
    </row>
    <row r="68" spans="1:8" customFormat="1" ht="15" x14ac:dyDescent="0.25">
      <c r="A68" s="3"/>
      <c r="B68" s="3"/>
      <c r="C68" s="29" t="s">
        <v>60</v>
      </c>
      <c r="D68" s="29"/>
      <c r="E68" s="29"/>
      <c r="F68" s="29"/>
      <c r="G68" s="27"/>
      <c r="H68" s="27"/>
    </row>
  </sheetData>
  <mergeCells count="38">
    <mergeCell ref="C68:F68"/>
    <mergeCell ref="B53:C53"/>
    <mergeCell ref="B54:C54"/>
    <mergeCell ref="A55:H55"/>
    <mergeCell ref="B57:C57"/>
    <mergeCell ref="B58:C58"/>
    <mergeCell ref="A46:H46"/>
    <mergeCell ref="B48:C48"/>
    <mergeCell ref="A49:H49"/>
    <mergeCell ref="B50:C50"/>
    <mergeCell ref="A51:H51"/>
    <mergeCell ref="B41:C41"/>
    <mergeCell ref="A42:H42"/>
    <mergeCell ref="B43:C43"/>
    <mergeCell ref="A44:H44"/>
    <mergeCell ref="B45:C45"/>
    <mergeCell ref="A25:H25"/>
    <mergeCell ref="B36:C36"/>
    <mergeCell ref="A37:H37"/>
    <mergeCell ref="B39:C39"/>
    <mergeCell ref="A40:H40"/>
    <mergeCell ref="B16:G16"/>
    <mergeCell ref="B17:G17"/>
    <mergeCell ref="B19:G19"/>
    <mergeCell ref="A21:A23"/>
    <mergeCell ref="B21:B23"/>
    <mergeCell ref="C21:C23"/>
    <mergeCell ref="D21:H21"/>
    <mergeCell ref="D22:D23"/>
    <mergeCell ref="E22:E23"/>
    <mergeCell ref="F22:F23"/>
    <mergeCell ref="G22:G23"/>
    <mergeCell ref="H22:H23"/>
    <mergeCell ref="C4:G4"/>
    <mergeCell ref="C5:G5"/>
    <mergeCell ref="C9:G9"/>
    <mergeCell ref="C10:G10"/>
    <mergeCell ref="B12:G12"/>
  </mergeCells>
  <phoneticPr fontId="11" type="noConversion"/>
  <printOptions horizontalCentered="1"/>
  <pageMargins left="0.70866143703460704" right="0.70866143703460704" top="0.74803149700164795" bottom="0.74803149700164795" header="0.31496062874794001" footer="0.31496062874794001"/>
  <pageSetup paperSize="9" scale="67" fitToHeight="0" orientation="portrait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Сводный сметный расчет - ССРСС </vt:lpstr>
      <vt:lpstr>'Сводный сметный расчет - ССРСС 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DOC</dc:creator>
  <cp:lastModifiedBy>Буравлева Валентина Анатольевна</cp:lastModifiedBy>
  <cp:lastPrinted>2022-02-18T12:41:36Z</cp:lastPrinted>
  <dcterms:created xsi:type="dcterms:W3CDTF">2020-09-30T08:50:27Z</dcterms:created>
  <dcterms:modified xsi:type="dcterms:W3CDTF">2024-12-04T13:14:13Z</dcterms:modified>
</cp:coreProperties>
</file>